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@HebMERMA Editor\©HM.EXCEL\ALBAÑILERÍA CONFINADO\"/>
    </mc:Choice>
  </mc:AlternateContent>
  <bookViews>
    <workbookView xWindow="0" yWindow="0" windowWidth="8970" windowHeight="10125"/>
  </bookViews>
  <sheets>
    <sheet name="DISEÑO ALB. CONFINADA" sheetId="1" r:id="rId1"/>
    <sheet name="NTE.030 DISEÑO SISMO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7" i="1"/>
  <c r="D54" i="1"/>
  <c r="K38" i="1"/>
  <c r="K35" i="1"/>
  <c r="N35" i="1" s="1"/>
  <c r="H35" i="1"/>
  <c r="K31" i="1"/>
  <c r="H31" i="1"/>
  <c r="K30" i="1"/>
  <c r="H6" i="1"/>
  <c r="H5" i="1"/>
  <c r="H4" i="1"/>
</calcChain>
</file>

<file path=xl/sharedStrings.xml><?xml version="1.0" encoding="utf-8"?>
<sst xmlns="http://schemas.openxmlformats.org/spreadsheetml/2006/main" count="157" uniqueCount="111">
  <si>
    <t>1. INFORMACIÓN GENERAL</t>
  </si>
  <si>
    <t xml:space="preserve"> - Ubicación del edificio:</t>
  </si>
  <si>
    <t>Z4</t>
  </si>
  <si>
    <t xml:space="preserve"> - Uso/categoria:</t>
  </si>
  <si>
    <t>C</t>
  </si>
  <si>
    <t xml:space="preserve"> - Suelo Tipo:</t>
  </si>
  <si>
    <t>S1</t>
  </si>
  <si>
    <t xml:space="preserve"> - Número de Pisos:</t>
  </si>
  <si>
    <t>m</t>
  </si>
  <si>
    <t xml:space="preserve"> - Tarrajeo:</t>
  </si>
  <si>
    <t xml:space="preserve"> - Azotea (uso):</t>
  </si>
  <si>
    <t>no</t>
  </si>
  <si>
    <t xml:space="preserve"> - Altura de piso a techo:</t>
  </si>
  <si>
    <t xml:space="preserve"> - Altura de alféizares: h =</t>
  </si>
  <si>
    <t xml:space="preserve"> - Altura de alféizares en S.H.: h =</t>
  </si>
  <si>
    <t xml:space="preserve"> - Longitud de ventanas en dormitorios:</t>
  </si>
  <si>
    <t xml:space="preserve"> - Longitud de ventanas en cocina:</t>
  </si>
  <si>
    <t xml:space="preserve"> - Longitud de ventanas en sala:</t>
  </si>
  <si>
    <t xml:space="preserve"> - Longitud de ventanas en S.H.:</t>
  </si>
  <si>
    <t xml:space="preserve"> - Longitud en escalera:</t>
  </si>
  <si>
    <t xml:space="preserve"> - Peralte de vigas soleras:</t>
  </si>
  <si>
    <t xml:space="preserve"> - Peralte de vigas dinteles:</t>
  </si>
  <si>
    <t>2. CARACTERÍSTICAS DE LOS MATERIALES</t>
  </si>
  <si>
    <t>Albañilería</t>
  </si>
  <si>
    <t>cm</t>
  </si>
  <si>
    <t xml:space="preserve"> - Mortero tipo :</t>
  </si>
  <si>
    <t>≈</t>
  </si>
  <si>
    <t>Acero de Refuerzo</t>
  </si>
  <si>
    <t xml:space="preserve"> - γconcreto =</t>
  </si>
  <si>
    <t xml:space="preserve"> - γalbañilería (u/h) =</t>
  </si>
  <si>
    <t xml:space="preserve"> - γtarrajeo =</t>
  </si>
  <si>
    <t>Cargas en los Techos.</t>
  </si>
  <si>
    <t xml:space="preserve"> - Peso propio. =</t>
  </si>
  <si>
    <t xml:space="preserve"> - S/C típica =</t>
  </si>
  <si>
    <t xml:space="preserve"> - S/C azotea =</t>
  </si>
  <si>
    <t xml:space="preserve"> - Acabados =</t>
  </si>
  <si>
    <t>Cargas en Muros.</t>
  </si>
  <si>
    <t xml:space="preserve"> - Peso de los muros de albañilería con 1m de tarrajeo:</t>
  </si>
  <si>
    <t xml:space="preserve"> - Peso de los muros de concreto con 1m de tarrajeo:</t>
  </si>
  <si>
    <t xml:space="preserve"> - Espesor de losa "t" =</t>
  </si>
  <si>
    <t>Tabla N° 1</t>
  </si>
  <si>
    <t>FACTORES DE ZONA "Z"</t>
  </si>
  <si>
    <t>Z3</t>
  </si>
  <si>
    <t>Z2</t>
  </si>
  <si>
    <t>Z1</t>
  </si>
  <si>
    <t>Tabla N° 2</t>
  </si>
  <si>
    <t>CLASIFICACIÓN DE LOS PERFILES DE SUELO</t>
  </si>
  <si>
    <t>Perfil</t>
  </si>
  <si>
    <t>S0</t>
  </si>
  <si>
    <t>&gt; 1500 m/s</t>
  </si>
  <si>
    <t>-</t>
  </si>
  <si>
    <t>500 m/s a 1500 m/s</t>
  </si>
  <si>
    <t>&gt; 50</t>
  </si>
  <si>
    <t>&gt; 100 kPa</t>
  </si>
  <si>
    <t>S2</t>
  </si>
  <si>
    <t>180 m/s a 500 m/s</t>
  </si>
  <si>
    <t>15 a 50</t>
  </si>
  <si>
    <t>50 kPa a 100 Kpa</t>
  </si>
  <si>
    <t>S3</t>
  </si>
  <si>
    <t>&lt; 180 m/s</t>
  </si>
  <si>
    <t>&lt; 15</t>
  </si>
  <si>
    <t>25 kPa a 50 kPa</t>
  </si>
  <si>
    <t>S4</t>
  </si>
  <si>
    <t>Clasificación basada en el EMS</t>
  </si>
  <si>
    <t>Tabla N° 3</t>
  </si>
  <si>
    <t>FACTOR DE SUELO "S"</t>
  </si>
  <si>
    <t>ZONA\SUELO</t>
  </si>
  <si>
    <t>Tabla N° 4</t>
  </si>
  <si>
    <t>PERIODOS "TP" Y "TL"</t>
  </si>
  <si>
    <t>Perfil de suelo</t>
  </si>
  <si>
    <t>TP =</t>
  </si>
  <si>
    <t>TP (S)</t>
  </si>
  <si>
    <t>TL =</t>
  </si>
  <si>
    <t>TL (S)</t>
  </si>
  <si>
    <t>Tabla N° 5</t>
  </si>
  <si>
    <t>CATEGORÍA DE LAS EDIFICACIONES Y FACTOR "U"</t>
  </si>
  <si>
    <t>CATEGORÍA</t>
  </si>
  <si>
    <t>DESCRIPCIÓN</t>
  </si>
  <si>
    <t>"U"</t>
  </si>
  <si>
    <t>A1</t>
  </si>
  <si>
    <t>Establecimientos del sector salud (públicos y privados) del segundo y tercer nivel, según lo normado por el Ministerio de Salud.</t>
  </si>
  <si>
    <t>Nota 1</t>
  </si>
  <si>
    <t>A2</t>
  </si>
  <si>
    <t>Edificaiones esenciales para el manejo de las emergencias, el funcionamiento del gobierno y el general aquellas edificaciones que puedan servir de refugio después de un desastre. Se incluyen las siguientes edificaciones:
- Establecimientos de salud no comprendidos en la categoria A1.
- Puertos, aeropuertos, estaciones ferroviarias de pasajeros, sistemas macivos de transporte, locales municipales, centrales de cominucaciones.
- Estaciones de bomberos, cuarteles de las fuerzas armadas y policia.
- Instalaciones de generación y transformación de electricidad, reservorios y plantas de tratamiento de agua.
- Instituciones educativas, institutos superiores tecnológicos y universidades.
- Edificaciones cuyo colapso puede representar un riesgo adicional, tales como grandes hornos, fábricas y depósitos de materiales inflamables o tóxicos.
- Edificios que almacenen archivos e información esencial del Estado.</t>
  </si>
  <si>
    <t>B</t>
  </si>
  <si>
    <t>Edificaciones donde se reúnen gran cantidad de personas tales como cines, teatros, estadios, coliseos, centros comerciales, terminales de buses de pasajeros, establecimientos penitenciarios, o que guardan patrimonios valiosos como museos y bibliotecas.</t>
  </si>
  <si>
    <t>Edificaciones comunes tales como: viviendas, oficinas, hoteles , restaurantes, depósitos e instalaciones industriales cuya falla no acarree peligros adicionales de incendios o fugas de contaminantes.</t>
  </si>
  <si>
    <t>D</t>
  </si>
  <si>
    <t>Construcciones provisionales para depósitos, casetas y otras similares.</t>
  </si>
  <si>
    <t>Nota 2</t>
  </si>
  <si>
    <t xml:space="preserve"> - Ancho de las vigas soleras:</t>
  </si>
  <si>
    <t xml:space="preserve"> - Ancho de las vigas dinteles:</t>
  </si>
  <si>
    <t xml:space="preserve"> - Ladrillos clase:</t>
  </si>
  <si>
    <t>t =</t>
  </si>
  <si>
    <t xml:space="preserve"> - Pilas: resistencia característica a compresión:</t>
  </si>
  <si>
    <t>f´m =</t>
  </si>
  <si>
    <t xml:space="preserve"> - Módulo de elasticidad:</t>
  </si>
  <si>
    <t xml:space="preserve"> - Resistencia nominal a compresión:</t>
  </si>
  <si>
    <t>f´c =</t>
  </si>
  <si>
    <t>Em =</t>
  </si>
  <si>
    <t>Ec =</t>
  </si>
  <si>
    <t xml:space="preserve"> - Corrugado, grado 60, esfuerzo de fluencia:</t>
  </si>
  <si>
    <t>fy =</t>
  </si>
  <si>
    <t xml:space="preserve"> - γalbañilería =</t>
  </si>
  <si>
    <t>Pesos de las ventanas</t>
  </si>
  <si>
    <t>Pesos Volumétricos</t>
  </si>
  <si>
    <t xml:space="preserve"> - Ventanas:</t>
  </si>
  <si>
    <t>Concreto</t>
  </si>
  <si>
    <r>
      <t>kg/cm</t>
    </r>
    <r>
      <rPr>
        <sz val="11"/>
        <color theme="1"/>
        <rFont val="Calibri"/>
        <family val="2"/>
        <scheme val="minor"/>
      </rPr>
      <t>²</t>
    </r>
  </si>
  <si>
    <t>ton/m²</t>
  </si>
  <si>
    <t>ton/m³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</si>
</sst>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\ &quot;kg/cm²&quot;"/>
    <numFmt numFmtId="165" formatCode="&quot;=&quot;\ General\ &quot;ton/m²&quot;"/>
    <numFmt numFmtId="166" formatCode="&quot;≈&quot;\ General\ &quot;kg/cm²&quot;"/>
    <numFmt numFmtId="167" formatCode="&quot;=&quot;\ 0.00\ &quot;ton/m²&quot;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Alignment="1"/>
    <xf numFmtId="0" fontId="1" fillId="0" borderId="0" xfId="0" applyNumberFormat="1" applyFont="1" applyAlignment="1"/>
    <xf numFmtId="164" fontId="0" fillId="0" borderId="0" xfId="0" applyNumberFormat="1" applyFont="1" applyAlignment="1"/>
    <xf numFmtId="165" fontId="0" fillId="0" borderId="0" xfId="0" applyNumberFormat="1" applyFont="1" applyAlignment="1"/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 applyAlignment="1"/>
    <xf numFmtId="166" fontId="0" fillId="0" borderId="0" xfId="0" applyNumberFormat="1" applyFont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/>
    <xf numFmtId="0" fontId="1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/>
    <xf numFmtId="0" fontId="6" fillId="0" borderId="0" xfId="0" applyFont="1"/>
    <xf numFmtId="2" fontId="0" fillId="2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167" fontId="0" fillId="0" borderId="0" xfId="0" applyNumberFormat="1" applyFont="1" applyAlignment="1"/>
    <xf numFmtId="167" fontId="0" fillId="0" borderId="0" xfId="0" applyNumberFormat="1" applyFont="1" applyAlignment="1">
      <alignment horizontal="left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68" fontId="0" fillId="2" borderId="1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3"/>
  <sheetViews>
    <sheetView tabSelected="1" zoomScaleNormal="100" workbookViewId="0">
      <selection activeCell="F4" sqref="F4"/>
    </sheetView>
  </sheetViews>
  <sheetFormatPr baseColWidth="10" defaultColWidth="8.7109375" defaultRowHeight="15" x14ac:dyDescent="0.25"/>
  <cols>
    <col min="1" max="1" width="3.28515625" style="33" customWidth="1"/>
    <col min="2" max="13" width="8.7109375" style="33"/>
    <col min="14" max="14" width="9" style="33" bestFit="1" customWidth="1"/>
    <col min="15" max="16384" width="8.7109375" style="33"/>
  </cols>
  <sheetData>
    <row r="2" spans="2:8" x14ac:dyDescent="0.25">
      <c r="B2" s="32" t="s">
        <v>0</v>
      </c>
    </row>
    <row r="3" spans="2:8" x14ac:dyDescent="0.25">
      <c r="B3" s="34"/>
    </row>
    <row r="4" spans="2:8" x14ac:dyDescent="0.25">
      <c r="B4" s="35" t="s">
        <v>1</v>
      </c>
      <c r="F4" s="63" t="s">
        <v>2</v>
      </c>
      <c r="H4" s="33">
        <f>VLOOKUP(F4,'NTE.030 DISEÑO SISMO.'!B4:C7,2,FALSE)</f>
        <v>0.45</v>
      </c>
    </row>
    <row r="5" spans="2:8" x14ac:dyDescent="0.25">
      <c r="B5" s="35" t="s">
        <v>3</v>
      </c>
      <c r="F5" s="39" t="s">
        <v>4</v>
      </c>
      <c r="H5" s="33">
        <f>VLOOKUP(F5,'NTE.030 DISEÑO SISMO.'!B36:H40,7,FALSE)</f>
        <v>1</v>
      </c>
    </row>
    <row r="6" spans="2:8" x14ac:dyDescent="0.25">
      <c r="B6" s="35" t="s">
        <v>5</v>
      </c>
      <c r="F6" s="39" t="s">
        <v>6</v>
      </c>
      <c r="H6" s="33">
        <f>VLOOKUP(F4,'NTE.030 DISEÑO SISMO.'!B20:F24,MATCH('DISEÑO ALB. CONFINADA'!F6,'NTE.030 DISEÑO SISMO.'!B20:F20,0),FALSE)</f>
        <v>1</v>
      </c>
    </row>
    <row r="7" spans="2:8" x14ac:dyDescent="0.25">
      <c r="B7" s="35" t="s">
        <v>7</v>
      </c>
      <c r="F7" s="39">
        <v>3</v>
      </c>
    </row>
    <row r="8" spans="2:8" x14ac:dyDescent="0.25">
      <c r="B8" s="35" t="s">
        <v>39</v>
      </c>
      <c r="F8" s="39">
        <v>0.15</v>
      </c>
      <c r="G8" s="33" t="s">
        <v>8</v>
      </c>
    </row>
    <row r="9" spans="2:8" x14ac:dyDescent="0.25">
      <c r="B9" s="35" t="s">
        <v>9</v>
      </c>
      <c r="F9" s="39">
        <v>0.01</v>
      </c>
      <c r="G9" s="33" t="s">
        <v>8</v>
      </c>
    </row>
    <row r="10" spans="2:8" x14ac:dyDescent="0.25">
      <c r="B10" s="35" t="s">
        <v>10</v>
      </c>
      <c r="F10" s="39" t="s">
        <v>11</v>
      </c>
    </row>
    <row r="11" spans="2:8" x14ac:dyDescent="0.25">
      <c r="B11" s="36" t="s">
        <v>12</v>
      </c>
      <c r="F11" s="63">
        <v>2.5</v>
      </c>
      <c r="G11" s="33" t="s">
        <v>8</v>
      </c>
    </row>
    <row r="12" spans="2:8" x14ac:dyDescent="0.25">
      <c r="B12" s="36" t="s">
        <v>13</v>
      </c>
      <c r="F12" s="63">
        <v>1.1000000000000001</v>
      </c>
      <c r="G12" s="33" t="s">
        <v>8</v>
      </c>
    </row>
    <row r="13" spans="2:8" hidden="1" x14ac:dyDescent="0.25">
      <c r="B13" s="36" t="s">
        <v>14</v>
      </c>
      <c r="F13" s="64">
        <v>1.8</v>
      </c>
    </row>
    <row r="14" spans="2:8" hidden="1" x14ac:dyDescent="0.25">
      <c r="B14" s="36" t="s">
        <v>15</v>
      </c>
      <c r="F14" s="64">
        <v>1.4</v>
      </c>
    </row>
    <row r="15" spans="2:8" hidden="1" x14ac:dyDescent="0.25">
      <c r="B15" s="36" t="s">
        <v>16</v>
      </c>
      <c r="F15" s="64">
        <v>1.4</v>
      </c>
    </row>
    <row r="16" spans="2:8" hidden="1" x14ac:dyDescent="0.25">
      <c r="B16" s="36" t="s">
        <v>17</v>
      </c>
      <c r="F16" s="64">
        <v>2.5</v>
      </c>
    </row>
    <row r="17" spans="2:21" hidden="1" x14ac:dyDescent="0.25">
      <c r="B17" s="36" t="s">
        <v>18</v>
      </c>
      <c r="F17" s="64">
        <v>1.1499999999999999</v>
      </c>
    </row>
    <row r="18" spans="2:21" hidden="1" x14ac:dyDescent="0.25">
      <c r="B18" s="36" t="s">
        <v>19</v>
      </c>
      <c r="F18" s="64">
        <v>2.4500000000000002</v>
      </c>
    </row>
    <row r="19" spans="2:21" x14ac:dyDescent="0.25">
      <c r="B19" s="36" t="s">
        <v>90</v>
      </c>
      <c r="F19" s="63"/>
      <c r="G19" s="33" t="s">
        <v>8</v>
      </c>
    </row>
    <row r="20" spans="2:21" x14ac:dyDescent="0.25">
      <c r="B20" s="36" t="s">
        <v>20</v>
      </c>
      <c r="F20" s="63">
        <v>0.15</v>
      </c>
      <c r="G20" s="33" t="s">
        <v>8</v>
      </c>
    </row>
    <row r="21" spans="2:21" x14ac:dyDescent="0.25">
      <c r="B21" s="36" t="s">
        <v>91</v>
      </c>
      <c r="F21" s="63"/>
      <c r="G21" s="33" t="s">
        <v>8</v>
      </c>
    </row>
    <row r="22" spans="2:21" x14ac:dyDescent="0.25">
      <c r="B22" s="36" t="s">
        <v>21</v>
      </c>
      <c r="F22" s="63">
        <v>0.3</v>
      </c>
      <c r="G22" s="33" t="s">
        <v>8</v>
      </c>
    </row>
    <row r="23" spans="2:21" x14ac:dyDescent="0.25">
      <c r="B23" s="34"/>
    </row>
    <row r="24" spans="2:21" x14ac:dyDescent="0.25">
      <c r="B24" s="34"/>
    </row>
    <row r="25" spans="2:21" x14ac:dyDescent="0.25">
      <c r="B25" s="32" t="s">
        <v>22</v>
      </c>
    </row>
    <row r="26" spans="2:21" x14ac:dyDescent="0.25">
      <c r="B26" s="34"/>
    </row>
    <row r="27" spans="2:21" x14ac:dyDescent="0.25">
      <c r="B27" s="37" t="s">
        <v>23</v>
      </c>
    </row>
    <row r="28" spans="2:21" s="34" customFormat="1" x14ac:dyDescent="0.25">
      <c r="B28" s="36" t="s">
        <v>92</v>
      </c>
      <c r="G28" s="38" t="s">
        <v>93</v>
      </c>
      <c r="H28" s="39">
        <v>13</v>
      </c>
      <c r="I28" s="34" t="s">
        <v>24</v>
      </c>
    </row>
    <row r="29" spans="2:21" s="34" customFormat="1" hidden="1" x14ac:dyDescent="0.25">
      <c r="B29" s="36" t="s">
        <v>25</v>
      </c>
      <c r="G29" s="40"/>
      <c r="H29" s="41"/>
    </row>
    <row r="30" spans="2:21" x14ac:dyDescent="0.25">
      <c r="B30" s="36" t="s">
        <v>94</v>
      </c>
      <c r="G30" s="42" t="s">
        <v>95</v>
      </c>
      <c r="H30" s="39">
        <v>65</v>
      </c>
      <c r="I30" s="33" t="s">
        <v>108</v>
      </c>
      <c r="J30" s="43" t="s">
        <v>26</v>
      </c>
      <c r="K30" s="65">
        <f>H30*10</f>
        <v>650</v>
      </c>
      <c r="L30" s="33" t="s">
        <v>109</v>
      </c>
      <c r="N30" s="66"/>
    </row>
    <row r="31" spans="2:21" x14ac:dyDescent="0.25">
      <c r="B31" s="36" t="s">
        <v>96</v>
      </c>
      <c r="G31" s="42" t="s">
        <v>99</v>
      </c>
      <c r="H31" s="44">
        <f>H30*500</f>
        <v>32500</v>
      </c>
      <c r="I31" s="33" t="s">
        <v>108</v>
      </c>
      <c r="J31" s="43" t="s">
        <v>26</v>
      </c>
      <c r="K31" s="45">
        <f>H31*10</f>
        <v>325000</v>
      </c>
      <c r="L31" s="33" t="s">
        <v>109</v>
      </c>
      <c r="M31" s="46"/>
      <c r="N31" s="46"/>
      <c r="O31" s="46"/>
      <c r="Q31" s="47"/>
      <c r="R31" s="47"/>
      <c r="S31" s="47"/>
      <c r="T31" s="47"/>
      <c r="U31" s="47"/>
    </row>
    <row r="32" spans="2:21" x14ac:dyDescent="0.25">
      <c r="B32" s="36"/>
      <c r="G32" s="42"/>
      <c r="L32" s="48"/>
      <c r="M32" s="48"/>
      <c r="N32" s="48"/>
      <c r="O32" s="48"/>
      <c r="P32" s="49"/>
      <c r="Q32" s="49"/>
      <c r="R32" s="49"/>
      <c r="S32" s="49"/>
      <c r="T32" s="49"/>
      <c r="U32" s="49"/>
    </row>
    <row r="33" spans="2:26" x14ac:dyDescent="0.25">
      <c r="B33" s="37" t="s">
        <v>107</v>
      </c>
      <c r="G33" s="42"/>
    </row>
    <row r="34" spans="2:26" x14ac:dyDescent="0.25">
      <c r="B34" s="36" t="s">
        <v>97</v>
      </c>
      <c r="G34" s="42" t="s">
        <v>98</v>
      </c>
      <c r="H34" s="67">
        <v>175</v>
      </c>
      <c r="I34" s="33" t="s">
        <v>108</v>
      </c>
    </row>
    <row r="35" spans="2:26" x14ac:dyDescent="0.25">
      <c r="B35" s="36" t="s">
        <v>96</v>
      </c>
      <c r="G35" s="42" t="s">
        <v>100</v>
      </c>
      <c r="H35" s="44">
        <f>15000*SQRT(H34)</f>
        <v>198431.3483298443</v>
      </c>
      <c r="I35" s="33" t="s">
        <v>108</v>
      </c>
      <c r="J35" s="43" t="s">
        <v>26</v>
      </c>
      <c r="K35" s="44">
        <f>MROUND(H35,100000)</f>
        <v>200000</v>
      </c>
      <c r="L35" s="33" t="s">
        <v>108</v>
      </c>
      <c r="M35" s="43" t="s">
        <v>26</v>
      </c>
      <c r="N35" s="45">
        <f>K35*10</f>
        <v>2000000</v>
      </c>
      <c r="O35" s="33" t="s">
        <v>109</v>
      </c>
      <c r="Q35" s="50"/>
      <c r="R35" s="50"/>
      <c r="S35" s="50"/>
      <c r="T35" s="50"/>
      <c r="V35" s="47"/>
      <c r="W35" s="47"/>
      <c r="X35" s="47"/>
      <c r="Y35" s="47"/>
      <c r="Z35" s="47"/>
    </row>
    <row r="36" spans="2:26" x14ac:dyDescent="0.25">
      <c r="B36" s="36"/>
      <c r="K36" s="48"/>
      <c r="L36" s="48"/>
      <c r="M36" s="48"/>
      <c r="N36" s="48"/>
      <c r="O36" s="48"/>
      <c r="P36" s="51"/>
      <c r="Q36" s="51"/>
      <c r="R36" s="51"/>
      <c r="S36" s="51"/>
      <c r="T36" s="51"/>
      <c r="U36" s="49"/>
      <c r="V36" s="49"/>
      <c r="W36" s="49"/>
      <c r="X36" s="49"/>
      <c r="Y36" s="49"/>
      <c r="Z36" s="49"/>
    </row>
    <row r="37" spans="2:26" x14ac:dyDescent="0.25">
      <c r="B37" s="37" t="s">
        <v>27</v>
      </c>
    </row>
    <row r="38" spans="2:26" x14ac:dyDescent="0.25">
      <c r="B38" s="36" t="s">
        <v>101</v>
      </c>
      <c r="G38" s="42" t="s">
        <v>102</v>
      </c>
      <c r="H38" s="67">
        <v>4200</v>
      </c>
      <c r="I38" s="33" t="s">
        <v>108</v>
      </c>
      <c r="J38" s="43" t="s">
        <v>26</v>
      </c>
      <c r="K38" s="45">
        <f>H38/1000</f>
        <v>4.2</v>
      </c>
      <c r="L38" s="33" t="s">
        <v>109</v>
      </c>
      <c r="Q38" s="46"/>
      <c r="R38" s="46"/>
      <c r="S38" s="46"/>
      <c r="U38" s="68"/>
      <c r="V38" s="68"/>
      <c r="W38" s="68"/>
      <c r="X38" s="47"/>
      <c r="Y38" s="47"/>
    </row>
    <row r="39" spans="2:26" x14ac:dyDescent="0.25">
      <c r="B39" s="36"/>
      <c r="P39" s="48"/>
      <c r="Q39" s="48"/>
      <c r="R39" s="48"/>
      <c r="S39" s="48"/>
      <c r="T39" s="69"/>
      <c r="U39" s="69"/>
      <c r="V39" s="69"/>
      <c r="W39" s="69"/>
      <c r="X39" s="47"/>
      <c r="Y39" s="47"/>
    </row>
    <row r="40" spans="2:26" x14ac:dyDescent="0.25">
      <c r="B40" s="37" t="s">
        <v>105</v>
      </c>
      <c r="P40" s="48"/>
      <c r="Q40" s="48"/>
      <c r="R40" s="48"/>
      <c r="S40" s="48"/>
      <c r="T40" s="69"/>
      <c r="U40" s="69"/>
      <c r="V40" s="69"/>
      <c r="W40" s="69"/>
      <c r="X40" s="47"/>
      <c r="Y40" s="47"/>
    </row>
    <row r="41" spans="2:26" x14ac:dyDescent="0.25">
      <c r="B41" s="35" t="s">
        <v>28</v>
      </c>
      <c r="D41" s="70">
        <v>2.4</v>
      </c>
      <c r="E41" s="34" t="s">
        <v>110</v>
      </c>
      <c r="H41" s="71"/>
      <c r="P41" s="48"/>
      <c r="Q41" s="48"/>
      <c r="R41" s="48"/>
      <c r="S41" s="48"/>
      <c r="T41" s="69"/>
      <c r="U41" s="69"/>
      <c r="V41" s="69"/>
      <c r="W41" s="69"/>
      <c r="X41" s="47"/>
      <c r="Y41" s="47"/>
    </row>
    <row r="42" spans="2:26" x14ac:dyDescent="0.25">
      <c r="B42" s="35" t="s">
        <v>103</v>
      </c>
      <c r="D42" s="70">
        <v>1.8</v>
      </c>
      <c r="E42" s="33" t="s">
        <v>110</v>
      </c>
      <c r="G42" s="34"/>
      <c r="I42" s="71"/>
      <c r="P42" s="48"/>
      <c r="Q42" s="48"/>
      <c r="R42" s="48"/>
      <c r="S42" s="48"/>
      <c r="T42" s="69"/>
      <c r="U42" s="69"/>
      <c r="V42" s="69"/>
      <c r="W42" s="69"/>
      <c r="X42" s="47"/>
      <c r="Y42" s="47"/>
    </row>
    <row r="43" spans="2:26" hidden="1" x14ac:dyDescent="0.25">
      <c r="B43" s="35" t="s">
        <v>29</v>
      </c>
      <c r="D43" s="70">
        <v>1.35</v>
      </c>
      <c r="E43" s="33" t="s">
        <v>110</v>
      </c>
      <c r="G43" s="34"/>
      <c r="I43" s="71"/>
      <c r="P43" s="48"/>
      <c r="Q43" s="48"/>
      <c r="R43" s="48"/>
      <c r="S43" s="48"/>
      <c r="T43" s="69"/>
      <c r="U43" s="69"/>
      <c r="V43" s="69"/>
      <c r="W43" s="69"/>
      <c r="X43" s="47"/>
      <c r="Y43" s="47"/>
    </row>
    <row r="44" spans="2:26" x14ac:dyDescent="0.25">
      <c r="B44" s="35" t="s">
        <v>30</v>
      </c>
      <c r="D44" s="72">
        <v>2</v>
      </c>
      <c r="E44" s="34" t="s">
        <v>110</v>
      </c>
      <c r="G44" s="58"/>
      <c r="I44" s="34"/>
      <c r="P44" s="48"/>
      <c r="Q44" s="48"/>
      <c r="R44" s="48"/>
      <c r="S44" s="48"/>
      <c r="T44" s="69"/>
      <c r="U44" s="69"/>
      <c r="V44" s="69"/>
      <c r="W44" s="69"/>
      <c r="X44" s="47"/>
      <c r="Y44" s="47"/>
    </row>
    <row r="45" spans="2:26" x14ac:dyDescent="0.25">
      <c r="B45" s="36"/>
      <c r="R45" s="48"/>
      <c r="S45" s="48"/>
      <c r="T45" s="69"/>
      <c r="U45" s="69"/>
      <c r="V45" s="69"/>
      <c r="W45" s="69"/>
      <c r="X45" s="47"/>
      <c r="Y45" s="47"/>
    </row>
    <row r="46" spans="2:26" x14ac:dyDescent="0.25">
      <c r="B46" s="37" t="s">
        <v>104</v>
      </c>
      <c r="P46" s="48"/>
      <c r="Q46" s="48"/>
      <c r="R46" s="48"/>
      <c r="S46" s="48"/>
      <c r="T46" s="69"/>
      <c r="U46" s="69"/>
      <c r="V46" s="69"/>
      <c r="W46" s="69"/>
      <c r="X46" s="47"/>
      <c r="Y46" s="47"/>
    </row>
    <row r="47" spans="2:26" x14ac:dyDescent="0.25">
      <c r="B47" s="35" t="s">
        <v>106</v>
      </c>
      <c r="D47" s="70">
        <v>0.02</v>
      </c>
      <c r="E47" s="34" t="s">
        <v>109</v>
      </c>
      <c r="H47" s="71"/>
      <c r="P47" s="48"/>
      <c r="Q47" s="48"/>
      <c r="R47" s="48"/>
      <c r="S47" s="48"/>
      <c r="T47" s="69"/>
      <c r="U47" s="69"/>
      <c r="V47" s="69"/>
      <c r="W47" s="69"/>
      <c r="X47" s="47"/>
      <c r="Y47" s="47"/>
    </row>
    <row r="48" spans="2:26" x14ac:dyDescent="0.25">
      <c r="B48" s="36"/>
      <c r="R48" s="48"/>
      <c r="S48" s="48"/>
      <c r="T48" s="69"/>
      <c r="U48" s="69"/>
      <c r="V48" s="69"/>
      <c r="W48" s="69"/>
      <c r="X48" s="47"/>
      <c r="Y48" s="47"/>
    </row>
    <row r="49" spans="2:26" x14ac:dyDescent="0.25">
      <c r="B49" s="36"/>
      <c r="R49" s="48"/>
      <c r="S49" s="48"/>
      <c r="T49" s="69"/>
      <c r="U49" s="69"/>
      <c r="V49" s="69"/>
      <c r="W49" s="69"/>
      <c r="X49" s="47"/>
      <c r="Y49" s="47"/>
    </row>
    <row r="50" spans="2:26" x14ac:dyDescent="0.25">
      <c r="B50" s="37" t="s">
        <v>31</v>
      </c>
      <c r="P50" s="48"/>
      <c r="Q50" s="48"/>
      <c r="R50" s="48"/>
      <c r="S50" s="48"/>
      <c r="T50" s="69"/>
      <c r="U50" s="69"/>
      <c r="V50" s="69"/>
      <c r="W50" s="69"/>
      <c r="X50" s="47"/>
      <c r="Y50" s="47"/>
    </row>
    <row r="51" spans="2:26" x14ac:dyDescent="0.25">
      <c r="B51" s="35" t="s">
        <v>33</v>
      </c>
      <c r="D51" s="39">
        <v>0.2</v>
      </c>
      <c r="E51" s="33" t="s">
        <v>109</v>
      </c>
      <c r="H51" s="52"/>
      <c r="P51" s="48"/>
      <c r="Q51" s="48"/>
      <c r="R51" s="48"/>
      <c r="S51" s="48"/>
      <c r="T51" s="69"/>
      <c r="U51" s="69"/>
      <c r="V51" s="69"/>
      <c r="W51" s="69"/>
      <c r="X51" s="47"/>
      <c r="Y51" s="47"/>
    </row>
    <row r="52" spans="2:26" x14ac:dyDescent="0.25">
      <c r="B52" s="35" t="s">
        <v>34</v>
      </c>
      <c r="D52" s="63">
        <v>0.1</v>
      </c>
      <c r="E52" s="33" t="s">
        <v>109</v>
      </c>
      <c r="H52" s="52"/>
      <c r="P52" s="48"/>
      <c r="Q52" s="48"/>
      <c r="R52" s="48"/>
      <c r="S52" s="48"/>
      <c r="T52" s="69"/>
      <c r="U52" s="69"/>
      <c r="V52" s="69"/>
      <c r="W52" s="69"/>
      <c r="X52" s="47"/>
      <c r="Y52" s="47"/>
    </row>
    <row r="53" spans="2:26" x14ac:dyDescent="0.25">
      <c r="B53" s="35" t="s">
        <v>35</v>
      </c>
      <c r="D53" s="63">
        <v>0.1</v>
      </c>
      <c r="E53" s="33" t="s">
        <v>109</v>
      </c>
      <c r="H53" s="52"/>
      <c r="P53" s="48"/>
      <c r="Q53" s="48"/>
      <c r="R53" s="48"/>
      <c r="S53" s="48"/>
      <c r="T53" s="69"/>
      <c r="U53" s="69"/>
      <c r="V53" s="69"/>
      <c r="W53" s="69"/>
      <c r="X53" s="47"/>
      <c r="Y53" s="47"/>
    </row>
    <row r="54" spans="2:26" x14ac:dyDescent="0.25">
      <c r="B54" s="35" t="s">
        <v>32</v>
      </c>
      <c r="C54" s="34"/>
      <c r="D54" s="53">
        <f>D41*F8*1</f>
        <v>0.36</v>
      </c>
      <c r="E54" s="34" t="s">
        <v>109</v>
      </c>
      <c r="F54" s="54"/>
      <c r="G54" s="52"/>
      <c r="H54" s="54"/>
      <c r="I54" s="54"/>
      <c r="J54" s="54"/>
      <c r="K54" s="52"/>
      <c r="P54" s="52"/>
      <c r="R54" s="34"/>
      <c r="S54" s="48"/>
      <c r="T54" s="69"/>
      <c r="U54" s="69"/>
      <c r="V54" s="69"/>
      <c r="W54" s="69"/>
      <c r="X54" s="47"/>
      <c r="Y54" s="47"/>
    </row>
    <row r="55" spans="2:26" x14ac:dyDescent="0.25">
      <c r="B55" s="36"/>
      <c r="H55" s="52"/>
      <c r="P55" s="48"/>
      <c r="Q55" s="48"/>
      <c r="R55" s="48"/>
      <c r="S55" s="48"/>
      <c r="T55" s="69"/>
      <c r="U55" s="69"/>
      <c r="V55" s="69"/>
      <c r="W55" s="69"/>
      <c r="X55" s="47"/>
      <c r="Y55" s="47"/>
    </row>
    <row r="56" spans="2:26" x14ac:dyDescent="0.25">
      <c r="B56" s="55" t="s">
        <v>36</v>
      </c>
      <c r="P56" s="48"/>
      <c r="Q56" s="48"/>
      <c r="R56" s="48"/>
      <c r="S56" s="48"/>
      <c r="T56" s="69"/>
      <c r="U56" s="69"/>
      <c r="V56" s="69"/>
      <c r="W56" s="69"/>
      <c r="X56" s="47"/>
      <c r="Y56" s="47"/>
    </row>
    <row r="57" spans="2:26" x14ac:dyDescent="0.25">
      <c r="B57" s="35" t="s">
        <v>37</v>
      </c>
      <c r="H57" s="56">
        <f>(D42*(H28/100)*1)+(D44*(F9*2)*1)</f>
        <v>0.27400000000000002</v>
      </c>
      <c r="I57" s="34" t="s">
        <v>109</v>
      </c>
      <c r="P57" s="48"/>
      <c r="Q57" s="48"/>
      <c r="R57" s="48"/>
      <c r="S57" s="48"/>
      <c r="T57" s="69"/>
      <c r="U57" s="69"/>
      <c r="V57" s="69"/>
      <c r="W57" s="69"/>
      <c r="X57" s="47"/>
      <c r="Y57" s="47"/>
    </row>
    <row r="58" spans="2:26" x14ac:dyDescent="0.25">
      <c r="B58" s="36"/>
      <c r="C58" s="52"/>
      <c r="D58" s="52"/>
      <c r="E58" s="57"/>
      <c r="F58" s="52"/>
      <c r="G58" s="52"/>
      <c r="H58" s="57"/>
      <c r="I58" s="54"/>
      <c r="J58" s="57"/>
      <c r="K58" s="58"/>
      <c r="L58" s="52"/>
      <c r="M58" s="57"/>
      <c r="N58" s="52"/>
      <c r="O58" s="52"/>
      <c r="P58" s="57"/>
      <c r="Q58" s="54"/>
      <c r="R58" s="59"/>
      <c r="S58" s="71"/>
      <c r="T58" s="71"/>
      <c r="V58" s="34"/>
      <c r="W58" s="69"/>
      <c r="X58" s="47"/>
      <c r="Y58" s="47"/>
    </row>
    <row r="59" spans="2:26" x14ac:dyDescent="0.25">
      <c r="B59" s="35" t="s">
        <v>38</v>
      </c>
      <c r="C59" s="34"/>
      <c r="D59" s="34"/>
      <c r="E59" s="34"/>
      <c r="F59" s="34"/>
      <c r="G59" s="34"/>
      <c r="H59" s="32">
        <f>(D41*(H28/100)*1)+(D44*(F9*2)*1)</f>
        <v>0.35199999999999998</v>
      </c>
      <c r="I59" s="34" t="s">
        <v>109</v>
      </c>
      <c r="J59" s="34"/>
      <c r="K59" s="34"/>
      <c r="L59" s="34"/>
      <c r="M59" s="34"/>
      <c r="N59" s="34"/>
      <c r="O59" s="34"/>
      <c r="P59" s="60"/>
      <c r="Q59" s="60"/>
      <c r="R59" s="60"/>
      <c r="S59" s="60"/>
      <c r="T59" s="73"/>
      <c r="U59" s="73"/>
      <c r="V59" s="73"/>
      <c r="W59" s="69"/>
      <c r="X59" s="47"/>
      <c r="Y59" s="47"/>
    </row>
    <row r="60" spans="2:26" x14ac:dyDescent="0.25">
      <c r="B60" s="36"/>
      <c r="C60" s="52"/>
      <c r="D60" s="52"/>
      <c r="E60" s="57"/>
      <c r="F60" s="52"/>
      <c r="G60" s="52"/>
      <c r="H60" s="57"/>
      <c r="I60" s="54"/>
      <c r="J60" s="57"/>
      <c r="K60" s="58"/>
      <c r="L60" s="52"/>
      <c r="M60" s="57"/>
      <c r="N60" s="52"/>
      <c r="O60" s="52"/>
      <c r="P60" s="57"/>
      <c r="Q60" s="54"/>
      <c r="R60" s="59"/>
      <c r="S60" s="71"/>
      <c r="T60" s="71"/>
      <c r="V60" s="34"/>
      <c r="W60" s="69"/>
      <c r="X60" s="47"/>
      <c r="Y60" s="47"/>
    </row>
    <row r="61" spans="2:26" x14ac:dyDescent="0.25">
      <c r="B61" s="36"/>
      <c r="P61" s="48"/>
      <c r="Q61" s="48"/>
      <c r="R61" s="48"/>
      <c r="S61" s="48"/>
      <c r="T61" s="69"/>
      <c r="U61" s="69"/>
      <c r="V61" s="69"/>
      <c r="W61" s="69"/>
      <c r="X61" s="47"/>
      <c r="Y61" s="47"/>
    </row>
    <row r="62" spans="2:26" x14ac:dyDescent="0.25">
      <c r="B62" s="36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60"/>
      <c r="Q62" s="60"/>
      <c r="R62" s="60"/>
      <c r="S62" s="60"/>
      <c r="T62" s="73"/>
      <c r="U62" s="73"/>
      <c r="V62" s="73"/>
      <c r="W62" s="73"/>
      <c r="X62" s="61"/>
      <c r="Y62" s="61"/>
      <c r="Z62" s="34"/>
    </row>
    <row r="63" spans="2:26" x14ac:dyDescent="0.25">
      <c r="B63" s="34"/>
    </row>
  </sheetData>
  <pageMargins left="0.7" right="0.7" top="0.75" bottom="0.75" header="0.3" footer="0.3"/>
  <pageSetup orientation="portrait" horizontalDpi="300" verticalDpi="0" copies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'NTE.030 DISEÑO SISMO.'!$B$12:$B$16</xm:f>
          </x14:formula1>
          <xm:sqref>F6</xm:sqref>
        </x14:dataValidation>
        <x14:dataValidation type="list" allowBlank="1" showInputMessage="1" showErrorMessage="1">
          <x14:formula1>
            <xm:f>'NTE.030 DISEÑO SISMO.'!$B$4:$B$7</xm:f>
          </x14:formula1>
          <xm:sqref>F4</xm:sqref>
        </x14:dataValidation>
        <x14:dataValidation type="list" allowBlank="1" showInputMessage="1" showErrorMessage="1">
          <x14:formula1>
            <xm:f>'NTE.030 DISEÑO SISMO.'!$B$36:$B$40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workbookViewId="0">
      <selection activeCell="B4" sqref="B4"/>
    </sheetView>
  </sheetViews>
  <sheetFormatPr baseColWidth="10" defaultRowHeight="15" x14ac:dyDescent="0.25"/>
  <cols>
    <col min="1" max="1" width="8.28515625" style="62" customWidth="1"/>
    <col min="8" max="8" width="5.7109375" customWidth="1"/>
  </cols>
  <sheetData>
    <row r="2" spans="2:7" x14ac:dyDescent="0.25">
      <c r="B2" s="28" t="s">
        <v>40</v>
      </c>
      <c r="C2" s="28"/>
    </row>
    <row r="3" spans="2:7" x14ac:dyDescent="0.25">
      <c r="B3" s="24" t="s">
        <v>41</v>
      </c>
      <c r="C3" s="24"/>
    </row>
    <row r="4" spans="2:7" x14ac:dyDescent="0.25">
      <c r="B4" s="1" t="s">
        <v>2</v>
      </c>
      <c r="C4" s="2">
        <v>0.45</v>
      </c>
    </row>
    <row r="5" spans="2:7" x14ac:dyDescent="0.25">
      <c r="B5" s="1" t="s">
        <v>42</v>
      </c>
      <c r="C5" s="2">
        <v>0.35</v>
      </c>
    </row>
    <row r="6" spans="2:7" x14ac:dyDescent="0.25">
      <c r="B6" s="1" t="s">
        <v>43</v>
      </c>
      <c r="C6" s="2">
        <v>0.25</v>
      </c>
    </row>
    <row r="7" spans="2:7" x14ac:dyDescent="0.25">
      <c r="B7" s="1" t="s">
        <v>44</v>
      </c>
      <c r="C7" s="2">
        <v>0.1</v>
      </c>
    </row>
    <row r="9" spans="2:7" x14ac:dyDescent="0.25">
      <c r="B9" s="23" t="s">
        <v>45</v>
      </c>
      <c r="C9" s="23"/>
      <c r="D9" s="23"/>
      <c r="E9" s="23"/>
      <c r="F9" s="23"/>
      <c r="G9" s="23"/>
    </row>
    <row r="10" spans="2:7" x14ac:dyDescent="0.25">
      <c r="B10" s="29" t="s">
        <v>46</v>
      </c>
      <c r="C10" s="29"/>
      <c r="D10" s="29"/>
      <c r="E10" s="29"/>
      <c r="F10" s="29"/>
      <c r="G10" s="29"/>
    </row>
    <row r="11" spans="2:7" ht="15.95" customHeight="1" x14ac:dyDescent="0.25">
      <c r="B11" s="3" t="s">
        <v>47</v>
      </c>
      <c r="C11" s="30"/>
      <c r="D11" s="31"/>
      <c r="E11" s="1"/>
      <c r="F11" s="30"/>
      <c r="G11" s="31"/>
    </row>
    <row r="12" spans="2:7" x14ac:dyDescent="0.25">
      <c r="B12" s="3" t="s">
        <v>48</v>
      </c>
      <c r="C12" s="26" t="s">
        <v>49</v>
      </c>
      <c r="D12" s="26"/>
      <c r="E12" s="2" t="s">
        <v>50</v>
      </c>
      <c r="F12" s="26" t="s">
        <v>50</v>
      </c>
      <c r="G12" s="26"/>
    </row>
    <row r="13" spans="2:7" x14ac:dyDescent="0.25">
      <c r="B13" s="3" t="s">
        <v>6</v>
      </c>
      <c r="C13" s="26" t="s">
        <v>51</v>
      </c>
      <c r="D13" s="26"/>
      <c r="E13" s="2" t="s">
        <v>52</v>
      </c>
      <c r="F13" s="26" t="s">
        <v>53</v>
      </c>
      <c r="G13" s="26"/>
    </row>
    <row r="14" spans="2:7" x14ac:dyDescent="0.25">
      <c r="B14" s="3" t="s">
        <v>54</v>
      </c>
      <c r="C14" s="26" t="s">
        <v>55</v>
      </c>
      <c r="D14" s="26"/>
      <c r="E14" s="2" t="s">
        <v>56</v>
      </c>
      <c r="F14" s="26" t="s">
        <v>57</v>
      </c>
      <c r="G14" s="26"/>
    </row>
    <row r="15" spans="2:7" x14ac:dyDescent="0.25">
      <c r="B15" s="3" t="s">
        <v>58</v>
      </c>
      <c r="C15" s="26" t="s">
        <v>59</v>
      </c>
      <c r="D15" s="26"/>
      <c r="E15" s="2" t="s">
        <v>60</v>
      </c>
      <c r="F15" s="26" t="s">
        <v>61</v>
      </c>
      <c r="G15" s="26"/>
    </row>
    <row r="16" spans="2:7" x14ac:dyDescent="0.25">
      <c r="B16" s="3" t="s">
        <v>62</v>
      </c>
      <c r="C16" s="26" t="s">
        <v>63</v>
      </c>
      <c r="D16" s="26"/>
      <c r="E16" s="26"/>
      <c r="F16" s="26"/>
      <c r="G16" s="26"/>
    </row>
    <row r="17" spans="1:6" x14ac:dyDescent="0.25">
      <c r="B17" s="4"/>
    </row>
    <row r="18" spans="1:6" x14ac:dyDescent="0.25">
      <c r="B18" s="27" t="s">
        <v>64</v>
      </c>
      <c r="C18" s="27"/>
      <c r="D18" s="27"/>
      <c r="E18" s="27"/>
      <c r="F18" s="27"/>
    </row>
    <row r="19" spans="1:6" x14ac:dyDescent="0.25">
      <c r="B19" s="19" t="s">
        <v>65</v>
      </c>
      <c r="C19" s="19"/>
      <c r="D19" s="19"/>
      <c r="E19" s="19"/>
      <c r="F19" s="19"/>
    </row>
    <row r="20" spans="1:6" x14ac:dyDescent="0.25">
      <c r="B20" s="5" t="s">
        <v>66</v>
      </c>
      <c r="C20" s="1" t="s">
        <v>48</v>
      </c>
      <c r="D20" s="1" t="s">
        <v>6</v>
      </c>
      <c r="E20" s="1" t="s">
        <v>54</v>
      </c>
      <c r="F20" s="1" t="s">
        <v>58</v>
      </c>
    </row>
    <row r="21" spans="1:6" x14ac:dyDescent="0.25">
      <c r="B21" s="1" t="s">
        <v>2</v>
      </c>
      <c r="C21" s="6">
        <v>0.8</v>
      </c>
      <c r="D21" s="6">
        <v>1</v>
      </c>
      <c r="E21" s="6">
        <v>1.05</v>
      </c>
      <c r="F21" s="6">
        <v>1.1000000000000001</v>
      </c>
    </row>
    <row r="22" spans="1:6" x14ac:dyDescent="0.25">
      <c r="B22" s="1" t="s">
        <v>42</v>
      </c>
      <c r="C22" s="6">
        <v>0.8</v>
      </c>
      <c r="D22" s="6">
        <v>1</v>
      </c>
      <c r="E22" s="6">
        <v>1.1499999999999999</v>
      </c>
      <c r="F22" s="6">
        <v>1.2</v>
      </c>
    </row>
    <row r="23" spans="1:6" x14ac:dyDescent="0.25">
      <c r="B23" s="1" t="s">
        <v>43</v>
      </c>
      <c r="C23" s="6">
        <v>0.8</v>
      </c>
      <c r="D23" s="6">
        <v>1</v>
      </c>
      <c r="E23" s="6">
        <v>1.2</v>
      </c>
      <c r="F23" s="6">
        <v>1.4</v>
      </c>
    </row>
    <row r="24" spans="1:6" x14ac:dyDescent="0.25">
      <c r="B24" s="1" t="s">
        <v>44</v>
      </c>
      <c r="C24" s="6">
        <v>0.8</v>
      </c>
      <c r="D24" s="6">
        <v>1</v>
      </c>
      <c r="E24" s="6">
        <v>1.6</v>
      </c>
      <c r="F24" s="6">
        <v>2</v>
      </c>
    </row>
    <row r="26" spans="1:6" x14ac:dyDescent="0.25">
      <c r="B26" s="27" t="s">
        <v>67</v>
      </c>
      <c r="C26" s="27"/>
      <c r="D26" s="27"/>
      <c r="E26" s="27"/>
      <c r="F26" s="27"/>
    </row>
    <row r="27" spans="1:6" x14ac:dyDescent="0.25">
      <c r="B27" s="19" t="s">
        <v>68</v>
      </c>
      <c r="C27" s="19"/>
      <c r="D27" s="19"/>
      <c r="E27" s="19"/>
      <c r="F27" s="19"/>
    </row>
    <row r="28" spans="1:6" x14ac:dyDescent="0.25">
      <c r="B28" s="5"/>
      <c r="C28" s="20" t="s">
        <v>69</v>
      </c>
      <c r="D28" s="21"/>
      <c r="E28" s="21"/>
      <c r="F28" s="22"/>
    </row>
    <row r="29" spans="1:6" x14ac:dyDescent="0.25">
      <c r="B29" s="2"/>
      <c r="C29" s="1" t="s">
        <v>48</v>
      </c>
      <c r="D29" s="1" t="s">
        <v>6</v>
      </c>
      <c r="E29" s="1" t="s">
        <v>54</v>
      </c>
      <c r="F29" s="1" t="s">
        <v>58</v>
      </c>
    </row>
    <row r="30" spans="1:6" x14ac:dyDescent="0.25">
      <c r="A30" s="62" t="s">
        <v>70</v>
      </c>
      <c r="B30" s="1" t="s">
        <v>71</v>
      </c>
      <c r="C30" s="7">
        <v>0.3</v>
      </c>
      <c r="D30" s="7">
        <v>0.4</v>
      </c>
      <c r="E30" s="7">
        <v>0.6</v>
      </c>
      <c r="F30" s="7">
        <v>1</v>
      </c>
    </row>
    <row r="31" spans="1:6" x14ac:dyDescent="0.25">
      <c r="A31" s="62" t="s">
        <v>72</v>
      </c>
      <c r="B31" s="1" t="s">
        <v>73</v>
      </c>
      <c r="C31" s="7">
        <v>3</v>
      </c>
      <c r="D31" s="7">
        <v>2.5</v>
      </c>
      <c r="E31" s="7">
        <v>2</v>
      </c>
      <c r="F31" s="7">
        <v>1.6</v>
      </c>
    </row>
    <row r="33" spans="2:8" x14ac:dyDescent="0.25">
      <c r="B33" s="23" t="s">
        <v>74</v>
      </c>
      <c r="C33" s="23"/>
      <c r="D33" s="23"/>
      <c r="E33" s="23"/>
      <c r="F33" s="23"/>
      <c r="G33" s="23"/>
      <c r="H33" s="23"/>
    </row>
    <row r="34" spans="2:8" x14ac:dyDescent="0.25">
      <c r="B34" s="24" t="s">
        <v>75</v>
      </c>
      <c r="C34" s="24"/>
      <c r="D34" s="24"/>
      <c r="E34" s="24"/>
      <c r="F34" s="24"/>
      <c r="G34" s="24"/>
      <c r="H34" s="24"/>
    </row>
    <row r="35" spans="2:8" x14ac:dyDescent="0.25">
      <c r="B35" s="1" t="s">
        <v>76</v>
      </c>
      <c r="C35" s="24" t="s">
        <v>77</v>
      </c>
      <c r="D35" s="24"/>
      <c r="E35" s="24"/>
      <c r="F35" s="24"/>
      <c r="G35" s="24"/>
      <c r="H35" s="1" t="s">
        <v>78</v>
      </c>
    </row>
    <row r="36" spans="2:8" ht="24.95" customHeight="1" x14ac:dyDescent="0.25">
      <c r="B36" s="1" t="s">
        <v>79</v>
      </c>
      <c r="C36" s="25" t="s">
        <v>80</v>
      </c>
      <c r="D36" s="25"/>
      <c r="E36" s="25"/>
      <c r="F36" s="25"/>
      <c r="G36" s="25"/>
      <c r="H36" s="8" t="s">
        <v>81</v>
      </c>
    </row>
    <row r="37" spans="2:8" ht="225" customHeight="1" x14ac:dyDescent="0.25">
      <c r="B37" s="1" t="s">
        <v>82</v>
      </c>
      <c r="C37" s="9" t="s">
        <v>83</v>
      </c>
      <c r="D37" s="9"/>
      <c r="E37" s="9"/>
      <c r="F37" s="9"/>
      <c r="G37" s="9"/>
      <c r="H37" s="1">
        <v>1.5</v>
      </c>
    </row>
    <row r="38" spans="2:8" ht="54.95" customHeight="1" x14ac:dyDescent="0.25">
      <c r="B38" s="1" t="s">
        <v>84</v>
      </c>
      <c r="C38" s="10" t="s">
        <v>85</v>
      </c>
      <c r="D38" s="11"/>
      <c r="E38" s="11"/>
      <c r="F38" s="11"/>
      <c r="G38" s="12"/>
      <c r="H38" s="1">
        <v>1.3</v>
      </c>
    </row>
    <row r="39" spans="2:8" ht="39.950000000000003" customHeight="1" x14ac:dyDescent="0.25">
      <c r="B39" s="1" t="s">
        <v>4</v>
      </c>
      <c r="C39" s="13" t="s">
        <v>86</v>
      </c>
      <c r="D39" s="14"/>
      <c r="E39" s="14"/>
      <c r="F39" s="14"/>
      <c r="G39" s="15"/>
      <c r="H39" s="1">
        <v>1</v>
      </c>
    </row>
    <row r="40" spans="2:8" x14ac:dyDescent="0.25">
      <c r="B40" s="1" t="s">
        <v>87</v>
      </c>
      <c r="C40" s="16" t="s">
        <v>88</v>
      </c>
      <c r="D40" s="17"/>
      <c r="E40" s="17"/>
      <c r="F40" s="17"/>
      <c r="G40" s="18"/>
      <c r="H40" s="8" t="s">
        <v>89</v>
      </c>
    </row>
  </sheetData>
  <mergeCells count="28">
    <mergeCell ref="B2:C2"/>
    <mergeCell ref="B3:C3"/>
    <mergeCell ref="B9:G9"/>
    <mergeCell ref="B10:G10"/>
    <mergeCell ref="C11:D11"/>
    <mergeCell ref="F11:G11"/>
    <mergeCell ref="B26:F26"/>
    <mergeCell ref="C12:D12"/>
    <mergeCell ref="F12:G12"/>
    <mergeCell ref="C13:D13"/>
    <mergeCell ref="F13:G13"/>
    <mergeCell ref="C14:D14"/>
    <mergeCell ref="F14:G14"/>
    <mergeCell ref="C15:D15"/>
    <mergeCell ref="F15:G15"/>
    <mergeCell ref="C16:G16"/>
    <mergeCell ref="B18:F18"/>
    <mergeCell ref="B19:F19"/>
    <mergeCell ref="C37:G37"/>
    <mergeCell ref="C38:G38"/>
    <mergeCell ref="C39:G39"/>
    <mergeCell ref="C40:G40"/>
    <mergeCell ref="B27:F27"/>
    <mergeCell ref="C28:F28"/>
    <mergeCell ref="B33:H33"/>
    <mergeCell ref="B34:H34"/>
    <mergeCell ref="C35:G35"/>
    <mergeCell ref="C36:G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DISEÑO ALB. CONFINADA</vt:lpstr>
      <vt:lpstr>NTE.030 DISEÑO SISMO.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keywords>hebmerma.com</cp:keywords>
  <cp:lastModifiedBy>Heb MERMA</cp:lastModifiedBy>
  <dcterms:created xsi:type="dcterms:W3CDTF">2023-08-25T17:23:11Z</dcterms:created>
  <dcterms:modified xsi:type="dcterms:W3CDTF">2023-09-15T13:28:33Z</dcterms:modified>
</cp:coreProperties>
</file>