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OSTOS, PRESUPUESTOS Y PROGRAMACION DE OBRAS\"/>
    </mc:Choice>
  </mc:AlternateContent>
  <bookViews>
    <workbookView xWindow="0" yWindow="0" windowWidth="20490" windowHeight="9630"/>
  </bookViews>
  <sheets>
    <sheet name="METRADO DE LOSA" sheetId="1" r:id="rId1"/>
    <sheet name="Hoja1" sheetId="2" r:id="rId2"/>
  </sheets>
  <definedNames>
    <definedName name="HM">'METRADO DE LOSA'!#REF!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E31" i="1" l="1"/>
  <c r="F31" i="1" l="1"/>
  <c r="F29" i="1"/>
  <c r="E30" i="1" s="1"/>
  <c r="M21" i="1"/>
  <c r="L33" i="1" s="1"/>
  <c r="Q18" i="1"/>
  <c r="N18" i="1"/>
</calcChain>
</file>

<file path=xl/sharedStrings.xml><?xml version="1.0" encoding="utf-8"?>
<sst xmlns="http://schemas.openxmlformats.org/spreadsheetml/2006/main" count="20" uniqueCount="20">
  <si>
    <t>SECCION DE ESCALERA:</t>
  </si>
  <si>
    <t>SECCION DE TRAGA LUZ:</t>
  </si>
  <si>
    <t>CONCRETO m3 x m2</t>
  </si>
  <si>
    <t>CONCRETO:</t>
  </si>
  <si>
    <t>SECCION DE DETALLES:</t>
  </si>
  <si>
    <t>D1:</t>
  </si>
  <si>
    <t>D2:</t>
  </si>
  <si>
    <t>D3:</t>
  </si>
  <si>
    <t>ESPESOR DE LOSA:</t>
  </si>
  <si>
    <t>ESPESOR de LOSA</t>
  </si>
  <si>
    <t>METRADO:</t>
  </si>
  <si>
    <t>SECCION DE LADRILLO:</t>
  </si>
  <si>
    <t>LADRILLO:</t>
  </si>
  <si>
    <t>L =</t>
  </si>
  <si>
    <t>A =</t>
  </si>
  <si>
    <t>H =</t>
  </si>
  <si>
    <t>V =</t>
  </si>
  <si>
    <t>CANT. DE LADRILLO m2</t>
  </si>
  <si>
    <t xml:space="preserve">METRADO DE LOSA: CALCULO DE DE m3 DE CONCRETO Y CANTIDAD DE LADRILLO </t>
  </si>
  <si>
    <t>http://hebmerma.com/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</si>
</sst>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\ \ \ \ \ \ \ \ &quot;x&quot;"/>
    <numFmt numFmtId="165" formatCode="0.000&quot; m&quot;"/>
    <numFmt numFmtId="166" formatCode="0.00\ &quot;m&quot;"/>
    <numFmt numFmtId="167" formatCode="General&quot;m3&quot;"/>
    <numFmt numFmtId="168" formatCode="0.00&quot;m&quot;"/>
    <numFmt numFmtId="169" formatCode="General\ &quot;unid.&quot;"/>
    <numFmt numFmtId="170" formatCode="General\ &quot;Unid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1"/>
      <color theme="8"/>
      <name val="Arial Narrow"/>
      <family val="2"/>
    </font>
    <font>
      <b/>
      <sz val="11"/>
      <color rgb="FF0070C0"/>
      <name val="Arial Narrow"/>
      <family val="2"/>
    </font>
    <font>
      <sz val="11"/>
      <color theme="2"/>
      <name val="Arial Narrow"/>
      <family val="2"/>
    </font>
    <font>
      <i/>
      <sz val="11"/>
      <color theme="1"/>
      <name val="Arial Narrow"/>
      <family val="2"/>
    </font>
    <font>
      <sz val="11"/>
      <color rgb="FF002060"/>
      <name val="Arial Narrow"/>
      <family val="2"/>
    </font>
    <font>
      <u/>
      <sz val="11"/>
      <color theme="10"/>
      <name val="Calibri"/>
      <family val="2"/>
      <scheme val="minor"/>
    </font>
    <font>
      <b/>
      <i/>
      <sz val="11"/>
      <color theme="2" tint="-0.749992370372631"/>
      <name val="Arial Narrow"/>
      <family val="2"/>
    </font>
    <font>
      <b/>
      <i/>
      <sz val="11"/>
      <color theme="8" tint="-0.249977111117893"/>
      <name val="Arial Narrow"/>
      <family val="2"/>
    </font>
    <font>
      <b/>
      <sz val="10"/>
      <color theme="1"/>
      <name val="Arial Narrow"/>
      <family val="2"/>
    </font>
    <font>
      <b/>
      <u/>
      <sz val="11"/>
      <color rgb="FFFF0000"/>
      <name val="Arial Narrow"/>
      <family val="2"/>
    </font>
    <font>
      <sz val="10"/>
      <color rgb="FF0070C0"/>
      <name val="Arial Narrow"/>
      <family val="2"/>
    </font>
    <font>
      <i/>
      <sz val="11"/>
      <name val="Arial Narrow"/>
      <family val="2"/>
    </font>
    <font>
      <b/>
      <sz val="18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right"/>
      <protection hidden="1"/>
    </xf>
    <xf numFmtId="168" fontId="12" fillId="2" borderId="0" xfId="0" applyNumberFormat="1" applyFont="1" applyFill="1" applyAlignment="1" applyProtection="1">
      <alignment horizontal="left" vertical="center"/>
      <protection hidden="1"/>
    </xf>
    <xf numFmtId="166" fontId="13" fillId="6" borderId="8" xfId="0" applyNumberFormat="1" applyFont="1" applyFill="1" applyBorder="1" applyAlignment="1" applyProtection="1">
      <alignment horizontal="center" vertical="center"/>
      <protection hidden="1"/>
    </xf>
    <xf numFmtId="0" fontId="13" fillId="6" borderId="11" xfId="0" applyNumberFormat="1" applyFont="1" applyFill="1" applyBorder="1" applyAlignment="1" applyProtection="1">
      <alignment horizontal="center" vertical="center"/>
      <protection hidden="1"/>
    </xf>
    <xf numFmtId="170" fontId="13" fillId="6" borderId="8" xfId="0" applyNumberFormat="1" applyFont="1" applyFill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Protection="1">
      <protection hidden="1"/>
    </xf>
    <xf numFmtId="169" fontId="3" fillId="2" borderId="0" xfId="0" applyNumberFormat="1" applyFont="1" applyFill="1" applyProtection="1">
      <protection hidden="1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2" fontId="1" fillId="3" borderId="3" xfId="0" applyNumberFormat="1" applyFont="1" applyFill="1" applyBorder="1" applyAlignment="1" applyProtection="1">
      <alignment horizontal="left" vertical="center" indent="3"/>
      <protection locked="0"/>
    </xf>
    <xf numFmtId="168" fontId="1" fillId="3" borderId="1" xfId="0" applyNumberFormat="1" applyFont="1" applyFill="1" applyBorder="1" applyAlignment="1" applyProtection="1">
      <alignment horizontal="left" vertical="center" indent="3"/>
      <protection locked="0"/>
    </xf>
    <xf numFmtId="166" fontId="5" fillId="3" borderId="1" xfId="0" applyNumberFormat="1" applyFont="1" applyFill="1" applyBorder="1" applyAlignment="1" applyProtection="1">
      <alignment horizontal="center" vertical="center"/>
      <protection locked="0"/>
    </xf>
    <xf numFmtId="166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0" xfId="1" applyFill="1" applyAlignment="1" applyProtection="1">
      <alignment horizontal="left" vertical="top" indent="5"/>
      <protection hidden="1"/>
    </xf>
    <xf numFmtId="0" fontId="14" fillId="5" borderId="4" xfId="0" applyFont="1" applyFill="1" applyBorder="1" applyAlignment="1" applyProtection="1">
      <alignment horizontal="center" vertical="center"/>
      <protection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0" fontId="14" fillId="5" borderId="6" xfId="0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168" fontId="12" fillId="2" borderId="0" xfId="0" applyNumberFormat="1" applyFont="1" applyFill="1" applyAlignment="1" applyProtection="1">
      <alignment horizontal="left" vertical="center" indent="8"/>
      <protection hidden="1"/>
    </xf>
    <xf numFmtId="168" fontId="12" fillId="2" borderId="0" xfId="0" applyNumberFormat="1" applyFont="1" applyFill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82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200026</xdr:colOff>
      <xdr:row>5</xdr:row>
      <xdr:rowOff>28575</xdr:rowOff>
    </xdr:from>
    <xdr:to>
      <xdr:col>16</xdr:col>
      <xdr:colOff>511624</xdr:colOff>
      <xdr:row>13</xdr:row>
      <xdr:rowOff>190500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1" y="1152525"/>
          <a:ext cx="1835598" cy="1838325"/>
        </a:xfrm>
        <a:prstGeom prst="rect">
          <a:avLst/>
        </a:prstGeom>
        <a:effectLst>
          <a:glow rad="101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>
    <xdr:from>
      <xdr:col>1</xdr:col>
      <xdr:colOff>828675</xdr:colOff>
      <xdr:row>3</xdr:row>
      <xdr:rowOff>57150</xdr:rowOff>
    </xdr:from>
    <xdr:to>
      <xdr:col>10</xdr:col>
      <xdr:colOff>38920</xdr:colOff>
      <xdr:row>25</xdr:row>
      <xdr:rowOff>19688</xdr:rowOff>
    </xdr:to>
    <xdr:grpSp>
      <xdr:nvGrpSpPr>
        <xdr:cNvPr id="4" name="Grupo 3"/>
        <xdr:cNvGrpSpPr/>
      </xdr:nvGrpSpPr>
      <xdr:grpSpPr>
        <a:xfrm>
          <a:off x="1166659" y="804811"/>
          <a:ext cx="5857261" cy="4468990"/>
          <a:chOff x="1162050" y="762000"/>
          <a:chExt cx="5877745" cy="4572638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050" y="762000"/>
            <a:ext cx="5877745" cy="4572638"/>
          </a:xfrm>
          <a:prstGeom prst="rect">
            <a:avLst/>
          </a:prstGeom>
        </xdr:spPr>
      </xdr:pic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3" name="CuadroTexto 2"/>
              <xdr:cNvSpPr txBox="1"/>
            </xdr:nvSpPr>
            <xdr:spPr>
              <a:xfrm>
                <a:off x="4219575" y="3228975"/>
                <a:ext cx="222112" cy="17222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𝑫</m:t>
                      </m:r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𝟑</m:t>
                      </m:r>
                    </m:oMath>
                  </m:oMathPara>
                </a14:m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3" name="CuadroTexto 2"/>
              <xdr:cNvSpPr txBox="1"/>
            </xdr:nvSpPr>
            <xdr:spPr>
              <a:xfrm>
                <a:off x="4219575" y="3228975"/>
                <a:ext cx="222112" cy="17222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𝑫𝟑</a:t>
                </a:r>
                <a:endParaRPr lang="es-PE" sz="1100" b="1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13</xdr:col>
      <xdr:colOff>190500</xdr:colOff>
      <xdr:row>16</xdr:row>
      <xdr:rowOff>180975</xdr:rowOff>
    </xdr:from>
    <xdr:to>
      <xdr:col>17</xdr:col>
      <xdr:colOff>57150</xdr:colOff>
      <xdr:row>25</xdr:row>
      <xdr:rowOff>66999</xdr:rowOff>
    </xdr:to>
    <xdr:grpSp>
      <xdr:nvGrpSpPr>
        <xdr:cNvPr id="32" name="Grupo 31"/>
        <xdr:cNvGrpSpPr/>
      </xdr:nvGrpSpPr>
      <xdr:grpSpPr>
        <a:xfrm>
          <a:off x="9449210" y="3591540"/>
          <a:ext cx="2580763" cy="1729572"/>
          <a:chOff x="9448800" y="4171950"/>
          <a:chExt cx="2590800" cy="1771974"/>
        </a:xfrm>
      </xdr:grpSpPr>
      <xdr:grpSp>
        <xdr:nvGrpSpPr>
          <xdr:cNvPr id="31" name="Grupo 30"/>
          <xdr:cNvGrpSpPr/>
        </xdr:nvGrpSpPr>
        <xdr:grpSpPr>
          <a:xfrm>
            <a:off x="9448800" y="4171950"/>
            <a:ext cx="2590800" cy="1771974"/>
            <a:chOff x="9334500" y="3505200"/>
            <a:chExt cx="2590800" cy="1771974"/>
          </a:xfrm>
        </xdr:grpSpPr>
        <xdr:pic>
          <xdr:nvPicPr>
            <xdr:cNvPr id="5" name="Imagen 4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496425" y="3595620"/>
              <a:ext cx="2343150" cy="1681554"/>
            </a:xfrm>
            <a:prstGeom prst="rect">
              <a:avLst/>
            </a:prstGeom>
          </xdr:spPr>
        </xdr:pic>
        <xdr:cxnSp macro="">
          <xdr:nvCxnSpPr>
            <xdr:cNvPr id="54" name="Conector recto 53"/>
            <xdr:cNvCxnSpPr/>
          </xdr:nvCxnSpPr>
          <xdr:spPr>
            <a:xfrm>
              <a:off x="10296525" y="3543300"/>
              <a:ext cx="533400" cy="180975"/>
            </a:xfrm>
            <a:prstGeom prst="line">
              <a:avLst/>
            </a:prstGeom>
            <a:ln w="12700">
              <a:solidFill>
                <a:srgbClr val="E82F1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Conector recto 55"/>
            <xdr:cNvCxnSpPr/>
          </xdr:nvCxnSpPr>
          <xdr:spPr>
            <a:xfrm>
              <a:off x="9353550" y="3981450"/>
              <a:ext cx="447675" cy="180975"/>
            </a:xfrm>
            <a:prstGeom prst="line">
              <a:avLst/>
            </a:prstGeom>
            <a:ln w="12700">
              <a:solidFill>
                <a:srgbClr val="E82F1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Conector recto 57"/>
            <xdr:cNvCxnSpPr/>
          </xdr:nvCxnSpPr>
          <xdr:spPr>
            <a:xfrm>
              <a:off x="9334500" y="4514850"/>
              <a:ext cx="533400" cy="190500"/>
            </a:xfrm>
            <a:prstGeom prst="line">
              <a:avLst/>
            </a:prstGeom>
            <a:ln w="12700">
              <a:solidFill>
                <a:srgbClr val="E82F1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Conector recto 58"/>
            <xdr:cNvCxnSpPr/>
          </xdr:nvCxnSpPr>
          <xdr:spPr>
            <a:xfrm flipV="1">
              <a:off x="10334625" y="3505200"/>
              <a:ext cx="476250" cy="219076"/>
            </a:xfrm>
            <a:prstGeom prst="line">
              <a:avLst/>
            </a:prstGeom>
            <a:ln w="12700">
              <a:solidFill>
                <a:srgbClr val="E82F1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Conector recto 61"/>
            <xdr:cNvCxnSpPr/>
          </xdr:nvCxnSpPr>
          <xdr:spPr>
            <a:xfrm flipV="1">
              <a:off x="11487150" y="3895725"/>
              <a:ext cx="438150" cy="342901"/>
            </a:xfrm>
            <a:prstGeom prst="line">
              <a:avLst/>
            </a:prstGeom>
            <a:ln w="12700">
              <a:solidFill>
                <a:srgbClr val="E82F1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Conector recto de flecha 24"/>
            <xdr:cNvCxnSpPr/>
          </xdr:nvCxnSpPr>
          <xdr:spPr>
            <a:xfrm>
              <a:off x="9458325" y="4029075"/>
              <a:ext cx="9525" cy="542925"/>
            </a:xfrm>
            <a:prstGeom prst="straightConnector1">
              <a:avLst/>
            </a:prstGeom>
            <a:ln w="19050">
              <a:solidFill>
                <a:srgbClr val="E82F1C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Conector recto de flecha 68"/>
            <xdr:cNvCxnSpPr/>
          </xdr:nvCxnSpPr>
          <xdr:spPr>
            <a:xfrm flipH="1">
              <a:off x="9486900" y="3590925"/>
              <a:ext cx="971550" cy="447675"/>
            </a:xfrm>
            <a:prstGeom prst="straightConnector1">
              <a:avLst/>
            </a:prstGeom>
            <a:ln w="19050">
              <a:solidFill>
                <a:srgbClr val="E82F1C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2" name="Conector recto de flecha 71"/>
          <xdr:cNvCxnSpPr>
            <a:endCxn id="5" idx="0"/>
          </xdr:cNvCxnSpPr>
        </xdr:nvCxnSpPr>
        <xdr:spPr>
          <a:xfrm flipH="1" flipV="1">
            <a:off x="10782300" y="4262370"/>
            <a:ext cx="1152525" cy="385830"/>
          </a:xfrm>
          <a:prstGeom prst="straightConnector1">
            <a:avLst/>
          </a:prstGeom>
          <a:ln w="19050">
            <a:solidFill>
              <a:srgbClr val="E82F1C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3</xdr:row>
      <xdr:rowOff>0</xdr:rowOff>
    </xdr:from>
    <xdr:ext cx="4063677" cy="6328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/>
            <xdr:cNvSpPr txBox="1"/>
          </xdr:nvSpPr>
          <xdr:spPr>
            <a:xfrm>
              <a:off x="400050" y="571500"/>
              <a:ext cx="4063677" cy="63280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𝐶𝑎𝑛𝑡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.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𝐿𝑎𝑑𝑟𝑖𝑙𝑙𝑜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𝑉</m:t>
                        </m:r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)∗</m:t>
                        </m:r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den>
                    </m:f>
                  </m:oMath>
                </m:oMathPara>
              </a14:m>
              <a:endParaRPr lang="es-PE" sz="2000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2" name="CuadroTexto 1"/>
            <xdr:cNvSpPr txBox="1"/>
          </xdr:nvSpPr>
          <xdr:spPr>
            <a:xfrm>
              <a:off x="400050" y="571500"/>
              <a:ext cx="4063677" cy="63280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0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𝐶𝑎𝑛𝑡. 𝐿𝑎𝑑𝑟𝑖𝑙𝑙𝑜 𝑝𝑜𝑟 𝑚^2=1/((𝐴+𝑉)∗𝐿)</a:t>
              </a:r>
              <a:endParaRPr lang="es-PE" sz="20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409575</xdr:colOff>
      <xdr:row>8</xdr:row>
      <xdr:rowOff>104775</xdr:rowOff>
    </xdr:from>
    <xdr:ext cx="8133637" cy="31874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2"/>
            <xdr:cNvSpPr txBox="1"/>
          </xdr:nvSpPr>
          <xdr:spPr>
            <a:xfrm>
              <a:off x="409575" y="1628775"/>
              <a:ext cx="8133637" cy="31874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𝐶𝑎𝑛𝑡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.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𝐿𝑎𝑑𝑟𝑖𝑙𝑙𝑜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𝑇𝑂𝑇𝐴𝐿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𝐴𝑟𝑒𝑎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𝑇𝑜𝑡𝑎𝑙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𝐿𝑜𝑠𝑎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𝐶𝑎𝑛𝑡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.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𝐿𝑎𝑑𝑟𝑖𝑙𝑙𝑜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PE" sz="2000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3" name="CuadroTexto 2"/>
            <xdr:cNvSpPr txBox="1"/>
          </xdr:nvSpPr>
          <xdr:spPr>
            <a:xfrm>
              <a:off x="409575" y="1628775"/>
              <a:ext cx="8133637" cy="31874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0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𝐶𝑎𝑛𝑡. 𝐿𝑎𝑑𝑟𝑖𝑙𝑙𝑜 𝑇𝑂𝑇𝐴𝐿=𝐴𝑟𝑒𝑎 𝑇𝑜𝑡𝑎𝑙 𝑑𝑒 𝑙𝑎 𝐿𝑜𝑠𝑎∗𝐶𝑎𝑛𝑡. 𝐿𝑎𝑑𝑟𝑖𝑙𝑙𝑜 𝑝𝑜𝑟 𝑚^2</a:t>
              </a:r>
              <a:endParaRPr lang="es-PE" sz="20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200025</xdr:colOff>
      <xdr:row>14</xdr:row>
      <xdr:rowOff>57150</xdr:rowOff>
    </xdr:from>
    <xdr:ext cx="12250405" cy="31874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/>
            <xdr:cNvSpPr txBox="1"/>
          </xdr:nvSpPr>
          <xdr:spPr>
            <a:xfrm>
              <a:off x="200025" y="2724150"/>
              <a:ext cx="12250405" cy="31874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𝐶𝑜𝑛𝑐𝑟𝑒𝑡𝑜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=1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𝑚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∗1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𝑚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𝐸𝑠𝑝𝑒𝑠𝑜𝑟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𝑙𝑜𝑠𝑎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−(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𝐶𝑎𝑛𝑡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.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𝐿𝑎𝑑𝑟𝑖𝑙𝑙𝑜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𝑙𝑎𝑑𝑟𝑖𝑙𝑙𝑜</m:t>
                        </m:r>
                      </m:sub>
                    </m:sSub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𝑙𝑎𝑑𝑟𝑖𝑙𝑙𝑜</m:t>
                        </m:r>
                      </m:sub>
                    </m:sSub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𝑙𝑎𝑑𝑟𝑖𝑙𝑙𝑜</m:t>
                        </m:r>
                      </m:sub>
                    </m:sSub>
                  </m:oMath>
                </m:oMathPara>
              </a14:m>
              <a:endParaRPr lang="es-PE" sz="2000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4" name="CuadroTexto 3"/>
            <xdr:cNvSpPr txBox="1"/>
          </xdr:nvSpPr>
          <xdr:spPr>
            <a:xfrm>
              <a:off x="200025" y="2724150"/>
              <a:ext cx="12250405" cy="31874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0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𝑚^3  𝑑𝑒 𝐶𝑜𝑛𝑐𝑟𝑒𝑡𝑜 𝑝𝑜𝑟 𝑚^2=1𝑚∗1𝑚∗𝐸𝑠𝑝𝑒𝑠𝑜𝑟 𝑑𝑒 𝑙𝑜𝑠𝑎−(𝐶𝑎𝑛𝑡. 𝐿𝑎𝑑𝑟𝑖𝑙𝑙𝑜 𝑝𝑜𝑟 𝑚^2∗𝐿_𝑙𝑎𝑑𝑟𝑖𝑙𝑙𝑜∗𝐴_𝑙𝑎𝑑𝑟𝑖𝑙𝑙𝑜∗𝐻_𝑙𝑎𝑑𝑟𝑖𝑙𝑙𝑜</a:t>
              </a:r>
              <a:endParaRPr lang="es-PE" sz="20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238125</xdr:colOff>
      <xdr:row>18</xdr:row>
      <xdr:rowOff>104775</xdr:rowOff>
    </xdr:from>
    <xdr:ext cx="8063682" cy="31874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/>
            <xdr:cNvSpPr txBox="1"/>
          </xdr:nvSpPr>
          <xdr:spPr>
            <a:xfrm>
              <a:off x="238125" y="3533775"/>
              <a:ext cx="8063682" cy="31874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𝐶𝑜𝑛𝑐𝑟𝑒𝑡𝑜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𝑇𝑂𝑇𝐴𝐿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𝐴𝑟𝑒𝑎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𝑇𝑜𝑡𝑎𝑙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𝐿𝑜𝑠𝑎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𝐶𝑜𝑛𝑐𝑟𝑒𝑡𝑜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PE" sz="20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PE" sz="20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PE" sz="2000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5" name="CuadroTexto 4"/>
            <xdr:cNvSpPr txBox="1"/>
          </xdr:nvSpPr>
          <xdr:spPr>
            <a:xfrm>
              <a:off x="238125" y="3533775"/>
              <a:ext cx="8063682" cy="318742"/>
            </a:xfrm>
            <a:prstGeom prst="rect">
              <a:avLst/>
            </a:prstGeom>
            <a:noFill/>
            <a:ln>
              <a:solidFill>
                <a:srgbClr val="0070C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0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𝑚^3  𝑑𝑒 𝐶𝑜𝑛𝑐𝑟𝑒𝑡𝑜 𝑇𝑂𝑇𝐴𝐿=𝐴𝑟𝑒𝑎 𝑇𝑜𝑡𝑎𝑙 𝑑𝑒 𝐿𝑜𝑠𝑎∗𝑚^3  𝑑𝑒 𝐶𝑜𝑛𝑐𝑟𝑒𝑡𝑜 𝑝𝑜𝑟 𝑚^2</a:t>
              </a:r>
              <a:endParaRPr lang="es-PE" sz="20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bmerm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33"/>
  <sheetViews>
    <sheetView showGridLines="0" showRowColHeaders="0" tabSelected="1" topLeftCell="A2" zoomScale="93" zoomScaleNormal="93" workbookViewId="0">
      <selection activeCell="B9" sqref="B9"/>
    </sheetView>
  </sheetViews>
  <sheetFormatPr baseColWidth="10" defaultRowHeight="16.5" x14ac:dyDescent="0.3"/>
  <cols>
    <col min="1" max="1" width="5" style="7" customWidth="1"/>
    <col min="2" max="2" width="13.140625" style="7" customWidth="1"/>
    <col min="3" max="3" width="6.85546875" style="7" customWidth="1"/>
    <col min="4" max="4" width="11.42578125" style="7" customWidth="1"/>
    <col min="5" max="5" width="11.42578125" style="7"/>
    <col min="6" max="6" width="11.42578125" style="7" customWidth="1"/>
    <col min="7" max="7" width="11.42578125" style="7"/>
    <col min="8" max="9" width="11.42578125" style="7" customWidth="1"/>
    <col min="10" max="10" width="11.42578125" style="7"/>
    <col min="11" max="11" width="11.42578125" style="7" customWidth="1"/>
    <col min="12" max="13" width="11.42578125" style="7"/>
    <col min="14" max="14" width="6.5703125" style="7" customWidth="1"/>
    <col min="15" max="16384" width="11.42578125" style="7"/>
  </cols>
  <sheetData>
    <row r="1" spans="2:22" ht="17.25" thickBot="1" x14ac:dyDescent="0.35">
      <c r="J1" s="6"/>
    </row>
    <row r="2" spans="2:22" ht="24.75" thickTop="1" thickBot="1" x14ac:dyDescent="0.35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2" ht="17.25" thickTop="1" x14ac:dyDescent="0.3"/>
    <row r="4" spans="2:22" x14ac:dyDescent="0.3">
      <c r="J4" s="6"/>
      <c r="K4" s="6"/>
    </row>
    <row r="5" spans="2:22" x14ac:dyDescent="0.3">
      <c r="J5" s="6"/>
      <c r="L5" s="29" t="s">
        <v>0</v>
      </c>
      <c r="M5" s="29"/>
      <c r="P5" s="2"/>
      <c r="Q5" s="2"/>
    </row>
    <row r="6" spans="2:22" x14ac:dyDescent="0.3">
      <c r="B6" s="3"/>
      <c r="C6" s="3"/>
      <c r="D6" s="3"/>
      <c r="E6" s="3"/>
      <c r="F6" s="3"/>
      <c r="G6" s="3"/>
      <c r="H6" s="3"/>
      <c r="I6" s="3"/>
      <c r="J6" s="3"/>
      <c r="L6" s="19"/>
      <c r="M6" s="20"/>
      <c r="O6" s="6"/>
      <c r="P6" s="6"/>
      <c r="Q6" s="6"/>
      <c r="R6" s="6"/>
      <c r="T6" s="3"/>
    </row>
    <row r="7" spans="2:22" x14ac:dyDescent="0.3">
      <c r="B7" s="3"/>
      <c r="C7" s="3"/>
      <c r="D7" s="3"/>
      <c r="E7" s="3"/>
      <c r="F7" s="3"/>
      <c r="G7" s="3"/>
      <c r="H7" s="3"/>
      <c r="I7" s="3"/>
      <c r="J7" s="3"/>
      <c r="K7" s="1"/>
      <c r="O7" s="6"/>
      <c r="P7" s="6"/>
      <c r="Q7" s="6"/>
      <c r="R7" s="6"/>
      <c r="T7" s="3"/>
    </row>
    <row r="8" spans="2:22" x14ac:dyDescent="0.3">
      <c r="B8" s="3"/>
      <c r="C8" s="3"/>
      <c r="D8" s="3"/>
      <c r="E8" s="3"/>
      <c r="F8" s="3"/>
      <c r="G8" s="3"/>
      <c r="H8" s="3"/>
      <c r="I8" s="3"/>
      <c r="J8" s="3"/>
      <c r="K8" s="1"/>
      <c r="L8" s="29" t="s">
        <v>1</v>
      </c>
      <c r="M8" s="29"/>
      <c r="O8" s="6"/>
      <c r="P8" s="6"/>
      <c r="Q8" s="6"/>
      <c r="R8" s="6"/>
      <c r="T8" s="3"/>
      <c r="V8" s="4"/>
    </row>
    <row r="9" spans="2:22" x14ac:dyDescent="0.3">
      <c r="B9" s="18"/>
      <c r="C9" s="3"/>
      <c r="D9" s="3"/>
      <c r="E9" s="3"/>
      <c r="F9" s="3"/>
      <c r="G9" s="3"/>
      <c r="H9" s="3"/>
      <c r="I9" s="3"/>
      <c r="J9" s="3"/>
      <c r="K9" s="1"/>
      <c r="L9" s="19"/>
      <c r="M9" s="20"/>
      <c r="O9" s="6"/>
      <c r="P9" s="6"/>
      <c r="Q9" s="6"/>
      <c r="R9" s="6"/>
      <c r="T9" s="3"/>
    </row>
    <row r="10" spans="2:22" x14ac:dyDescent="0.3">
      <c r="B10" s="3"/>
      <c r="C10" s="3"/>
      <c r="D10" s="3"/>
      <c r="E10" s="3"/>
      <c r="F10" s="3"/>
      <c r="G10" s="3"/>
      <c r="H10" s="3"/>
      <c r="I10" s="3"/>
      <c r="J10" s="3"/>
      <c r="K10" s="1"/>
      <c r="O10" s="6"/>
      <c r="P10" s="6"/>
      <c r="Q10" s="6"/>
      <c r="R10" s="6"/>
      <c r="T10" s="3"/>
    </row>
    <row r="11" spans="2:22" x14ac:dyDescent="0.3">
      <c r="C11" s="3"/>
      <c r="D11" s="3"/>
      <c r="E11" s="3"/>
      <c r="F11" s="3"/>
      <c r="G11" s="3"/>
      <c r="H11" s="3"/>
      <c r="I11" s="3"/>
      <c r="J11" s="3"/>
      <c r="L11" s="29" t="s">
        <v>4</v>
      </c>
      <c r="M11" s="29"/>
      <c r="O11" s="6"/>
      <c r="P11" s="6"/>
      <c r="Q11" s="6"/>
      <c r="R11" s="6"/>
      <c r="T11" s="3"/>
    </row>
    <row r="12" spans="2:22" x14ac:dyDescent="0.3">
      <c r="C12" s="3"/>
      <c r="D12" s="3"/>
      <c r="E12" s="3"/>
      <c r="F12" s="3"/>
      <c r="G12" s="3"/>
      <c r="H12" s="3"/>
      <c r="I12" s="3"/>
      <c r="J12" s="3"/>
      <c r="K12" s="1" t="s">
        <v>5</v>
      </c>
      <c r="L12" s="19"/>
      <c r="M12" s="20"/>
      <c r="O12" s="6"/>
      <c r="P12" s="6"/>
      <c r="Q12" s="6"/>
      <c r="R12" s="6"/>
      <c r="T12" s="5"/>
    </row>
    <row r="13" spans="2:22" x14ac:dyDescent="0.3">
      <c r="B13" s="3"/>
      <c r="C13" s="3"/>
      <c r="D13" s="3"/>
      <c r="E13" s="3"/>
      <c r="F13" s="3"/>
      <c r="G13" s="3"/>
      <c r="H13" s="3"/>
      <c r="I13" s="3"/>
      <c r="J13" s="3"/>
      <c r="K13" s="1" t="s">
        <v>6</v>
      </c>
      <c r="L13" s="19"/>
      <c r="M13" s="20"/>
      <c r="O13" s="6"/>
      <c r="P13" s="6"/>
      <c r="Q13" s="6"/>
      <c r="R13" s="6"/>
      <c r="T13" s="5"/>
    </row>
    <row r="14" spans="2:22" x14ac:dyDescent="0.3">
      <c r="C14" s="3"/>
      <c r="D14" s="3"/>
      <c r="E14" s="3"/>
      <c r="F14" s="3"/>
      <c r="G14" s="3"/>
      <c r="H14" s="3"/>
      <c r="I14" s="3"/>
      <c r="J14" s="3"/>
      <c r="K14" s="1" t="s">
        <v>7</v>
      </c>
      <c r="L14" s="19"/>
      <c r="M14" s="20"/>
      <c r="P14" s="6"/>
      <c r="Q14" s="6"/>
      <c r="R14" s="6"/>
    </row>
    <row r="15" spans="2:22" x14ac:dyDescent="0.3">
      <c r="B15" s="3"/>
      <c r="C15" s="3"/>
      <c r="D15" s="3"/>
      <c r="E15" s="3"/>
      <c r="F15" s="3"/>
      <c r="G15" s="3"/>
      <c r="H15" s="3"/>
      <c r="I15" s="3"/>
      <c r="J15" s="3"/>
      <c r="O15" s="24" t="s">
        <v>19</v>
      </c>
      <c r="Q15" s="6"/>
      <c r="R15" s="6"/>
    </row>
    <row r="16" spans="2:22" x14ac:dyDescent="0.3">
      <c r="B16" s="3"/>
      <c r="C16" s="3"/>
      <c r="D16" s="3"/>
      <c r="E16" s="3"/>
      <c r="F16" s="3"/>
      <c r="G16" s="3"/>
      <c r="H16" s="3"/>
      <c r="I16" s="3"/>
      <c r="J16" s="3"/>
      <c r="L16" s="34" t="s">
        <v>11</v>
      </c>
      <c r="M16" s="34"/>
      <c r="O16" s="6"/>
      <c r="P16" s="6"/>
      <c r="Q16" s="6"/>
      <c r="R16" s="6"/>
    </row>
    <row r="17" spans="2:17" x14ac:dyDescent="0.3">
      <c r="B17" s="18"/>
      <c r="C17" s="3"/>
      <c r="D17" s="3"/>
      <c r="E17" s="3"/>
      <c r="F17" s="3"/>
      <c r="G17" s="3"/>
      <c r="H17" s="3"/>
      <c r="I17" s="3"/>
      <c r="J17" s="3"/>
    </row>
    <row r="18" spans="2:17" x14ac:dyDescent="0.3">
      <c r="C18" s="3"/>
      <c r="I18" s="3"/>
      <c r="J18" s="3"/>
      <c r="K18" s="1" t="s">
        <v>13</v>
      </c>
      <c r="L18" s="21"/>
      <c r="N18" s="31" t="str">
        <f>IF(L18="","",L18)</f>
        <v/>
      </c>
      <c r="O18" s="31"/>
      <c r="Q18" s="12" t="str">
        <f>IF(L19="","",L19)</f>
        <v/>
      </c>
    </row>
    <row r="19" spans="2:17" x14ac:dyDescent="0.3">
      <c r="B19" s="3"/>
      <c r="C19" s="3"/>
      <c r="I19" s="3"/>
      <c r="J19" s="3"/>
      <c r="K19" s="1" t="s">
        <v>14</v>
      </c>
      <c r="L19" s="21"/>
    </row>
    <row r="20" spans="2:17" x14ac:dyDescent="0.3">
      <c r="C20" s="3"/>
      <c r="I20" s="3"/>
      <c r="K20" s="1" t="s">
        <v>15</v>
      </c>
      <c r="L20" s="21"/>
    </row>
    <row r="21" spans="2:17" x14ac:dyDescent="0.3">
      <c r="I21" s="3"/>
      <c r="K21" s="1" t="s">
        <v>16</v>
      </c>
      <c r="L21" s="21"/>
      <c r="M21" s="30" t="str">
        <f>IF(L20="","",L20)</f>
        <v/>
      </c>
      <c r="N21" s="30"/>
    </row>
    <row r="22" spans="2:17" x14ac:dyDescent="0.3">
      <c r="I22" s="3"/>
    </row>
    <row r="23" spans="2:17" x14ac:dyDescent="0.3">
      <c r="I23" s="3"/>
    </row>
    <row r="24" spans="2:17" x14ac:dyDescent="0.3">
      <c r="I24" s="3"/>
    </row>
    <row r="25" spans="2:17" x14ac:dyDescent="0.3">
      <c r="I25" s="3"/>
    </row>
    <row r="26" spans="2:17" ht="16.5" customHeight="1" x14ac:dyDescent="0.3">
      <c r="E26" s="18"/>
      <c r="G26" s="18"/>
      <c r="I26" s="18"/>
      <c r="K26" s="32" t="s">
        <v>9</v>
      </c>
      <c r="L26" s="28" t="s">
        <v>2</v>
      </c>
      <c r="M26" s="28" t="s">
        <v>17</v>
      </c>
    </row>
    <row r="27" spans="2:17" x14ac:dyDescent="0.3">
      <c r="K27" s="33"/>
      <c r="L27" s="28"/>
      <c r="M27" s="32"/>
    </row>
    <row r="28" spans="2:17" x14ac:dyDescent="0.3">
      <c r="D28" s="11" t="s">
        <v>10</v>
      </c>
      <c r="K28" s="13">
        <v>0.13</v>
      </c>
      <c r="L28" s="14">
        <v>7.0000000000000007E-2</v>
      </c>
      <c r="M28" s="15">
        <v>8.33</v>
      </c>
    </row>
    <row r="29" spans="2:17" x14ac:dyDescent="0.3">
      <c r="D29" s="9" t="s">
        <v>8</v>
      </c>
      <c r="E29" s="22"/>
      <c r="F29" s="6" t="str">
        <f>IF(E29="","",VLOOKUP(E29,K27:L32,2))</f>
        <v/>
      </c>
      <c r="K29" s="13">
        <v>0.17</v>
      </c>
      <c r="L29" s="14">
        <v>0.08</v>
      </c>
      <c r="M29" s="15">
        <v>8.33</v>
      </c>
    </row>
    <row r="30" spans="2:17" x14ac:dyDescent="0.3">
      <c r="D30" s="9" t="s">
        <v>3</v>
      </c>
      <c r="E30" s="16" t="str">
        <f>IF(E29="","",IF(O15="http://hebmerma.com/",F29*((E26*B17)+(E26*B9)+(G26*B17)+(G26*B9)+(I26*B17)+(I26*B9)-(L6*M6)-(L9*M9)-(L12*M12)-(L13*M13)-(L14*M14)),""))</f>
        <v/>
      </c>
      <c r="K30" s="13">
        <v>0.2</v>
      </c>
      <c r="L30" s="14">
        <v>8.7544999999999998E-2</v>
      </c>
      <c r="M30" s="15">
        <v>8.33</v>
      </c>
    </row>
    <row r="31" spans="2:17" x14ac:dyDescent="0.3">
      <c r="D31" s="9" t="s">
        <v>12</v>
      </c>
      <c r="E31" s="8" t="str">
        <f>IF(E29="","",IF(O15="http://hebmerma.com/",IF(K33="",(8.33*((E26*B17)+(E26*B9)+(G26*B17)+(G26*B9)+(I26*B17)+(I26*B9)-(L6*M6)-(L9*M9)-(L12*M12)-(L13*M13)-(L14*M14))),(M33*((E26*B17)+(E26*B9)+(G26*B17)+(G26*B9)+(I26*B17)+(I26*B9)-(L6*M6)-(L9*M9)-(L12*M12)-(L13*M13)-(L14*M14)))),""))</f>
        <v/>
      </c>
      <c r="F31" s="17" t="str">
        <f>IF(E31="","",ROUNDUP(E31,0))</f>
        <v/>
      </c>
      <c r="K31" s="13">
        <v>0.25</v>
      </c>
      <c r="L31" s="14">
        <v>0.1</v>
      </c>
      <c r="M31" s="15">
        <v>8.33</v>
      </c>
    </row>
    <row r="32" spans="2:17" x14ac:dyDescent="0.3">
      <c r="D32" s="10"/>
      <c r="K32" s="13">
        <v>0.3</v>
      </c>
      <c r="L32" s="14">
        <v>0.11257499999999999</v>
      </c>
      <c r="M32" s="15">
        <v>8.33</v>
      </c>
    </row>
    <row r="33" spans="4:13" x14ac:dyDescent="0.3">
      <c r="D33" s="10"/>
      <c r="K33" s="23"/>
      <c r="L33" s="14" t="str">
        <f>IF(K33="","",((1*1*K33)-((1/((L21+Q18)*N18))*M21*Q18*N18)))</f>
        <v/>
      </c>
      <c r="M33" s="15" t="str">
        <f>IF(E29="","",(1/((L21+Q18)*N18)))</f>
        <v/>
      </c>
    </row>
  </sheetData>
  <sheetProtection algorithmName="SHA-512" hashValue="IdNHV859xSUROfANNfHW0LMS6jp7ch6pSyI+l8OfKR6ou0s8qiwLWhFfv4YKc36RJGwAvNVDz8bz0c0zO6j+KA==" saltValue="j5kKkqFlGx8jHoU1F6uQBg==" spinCount="100000" sheet="1" objects="1" scenarios="1"/>
  <mergeCells count="10">
    <mergeCell ref="B2:M2"/>
    <mergeCell ref="L26:L27"/>
    <mergeCell ref="L5:M5"/>
    <mergeCell ref="M21:N21"/>
    <mergeCell ref="N18:O18"/>
    <mergeCell ref="K26:K27"/>
    <mergeCell ref="M26:M27"/>
    <mergeCell ref="L11:M11"/>
    <mergeCell ref="L8:M8"/>
    <mergeCell ref="L16:M16"/>
  </mergeCells>
  <dataValidations count="1">
    <dataValidation type="list" allowBlank="1" showInputMessage="1" showErrorMessage="1" sqref="E29">
      <formula1>$K$28:$K$33</formula1>
    </dataValidation>
  </dataValidations>
  <hyperlinks>
    <hyperlink ref="O1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24" sqref="E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METRADO DE LOSA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2019-01-21T12:24:26Z</dcterms:created>
  <dcterms:modified xsi:type="dcterms:W3CDTF">2020-09-07T01:34:15Z</dcterms:modified>
</cp:coreProperties>
</file>