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ARRETERAS\"/>
    </mc:Choice>
  </mc:AlternateContent>
  <bookViews>
    <workbookView xWindow="0" yWindow="0" windowWidth="9225" windowHeight="99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28" i="1" l="1"/>
  <c r="H28" i="1" s="1"/>
  <c r="P10" i="1"/>
  <c r="P9" i="1"/>
  <c r="P8" i="1"/>
  <c r="P7" i="1"/>
  <c r="P6" i="1"/>
</calcChain>
</file>

<file path=xl/sharedStrings.xml><?xml version="1.0" encoding="utf-8"?>
<sst xmlns="http://schemas.openxmlformats.org/spreadsheetml/2006/main" count="61" uniqueCount="61">
  <si>
    <t>CALCULO DE RENDIMIENTO DE MAQUINARIAS DE CONSTRUCCION DE CARRETERAS</t>
  </si>
  <si>
    <t>MAQUINARIA:</t>
  </si>
  <si>
    <t>FACTORES DE CONVERSION VOLUMETRICA</t>
  </si>
  <si>
    <t>RENDIMIENTO:</t>
  </si>
  <si>
    <t>DATOS:</t>
  </si>
  <si>
    <t>Donde:</t>
  </si>
  <si>
    <t>E =</t>
  </si>
  <si>
    <t>SOLUCION:</t>
  </si>
  <si>
    <t>R =</t>
  </si>
  <si>
    <t>2. CALCULO DEL RENDIMIENTO.</t>
  </si>
  <si>
    <t>CLASE DE MATERIAL</t>
  </si>
  <si>
    <t>NATURAL</t>
  </si>
  <si>
    <t>SUELTO</t>
  </si>
  <si>
    <t>COMPACTADO</t>
  </si>
  <si>
    <t>CONVERTIDO A</t>
  </si>
  <si>
    <t>ARCILLA</t>
  </si>
  <si>
    <t>TIERRA COMUN</t>
  </si>
  <si>
    <t>ARENA</t>
  </si>
  <si>
    <t>GRAVA</t>
  </si>
  <si>
    <r>
      <t xml:space="preserve">ROCA </t>
    </r>
    <r>
      <rPr>
        <sz val="11"/>
        <color rgb="FF002060"/>
        <rFont val="Arial Narrow"/>
        <family val="2"/>
      </rPr>
      <t>DINAMITADA</t>
    </r>
  </si>
  <si>
    <t>Clase de material:</t>
  </si>
  <si>
    <t>Natural (1)</t>
  </si>
  <si>
    <t>Suelto (1)</t>
  </si>
  <si>
    <t>Compactado (1)</t>
  </si>
  <si>
    <t>Natural (2)</t>
  </si>
  <si>
    <t>Suelto (2)</t>
  </si>
  <si>
    <t>Compactado (2)</t>
  </si>
  <si>
    <t>Natural (3)</t>
  </si>
  <si>
    <t>Suelto (3)</t>
  </si>
  <si>
    <t>Compactado (3)</t>
  </si>
  <si>
    <t>Natural (4)</t>
  </si>
  <si>
    <t>Suelto (4)</t>
  </si>
  <si>
    <t>Compactado (4)</t>
  </si>
  <si>
    <t>Natural (5)</t>
  </si>
  <si>
    <t>Suelto (5)</t>
  </si>
  <si>
    <t>Compactado (5)</t>
  </si>
  <si>
    <t>ESTADO</t>
  </si>
  <si>
    <t>ACTUAL</t>
  </si>
  <si>
    <t>http://hebmerma.com/</t>
  </si>
  <si>
    <t>https://www.youtube.com/c/HebMerma</t>
  </si>
  <si>
    <t>MOTONIVELADORA</t>
  </si>
  <si>
    <t>TIEMPO TOTAL:</t>
  </si>
  <si>
    <r>
      <rPr>
        <b/>
        <sz val="12"/>
        <color theme="8"/>
        <rFont val="Arial Narrow"/>
        <family val="2"/>
      </rPr>
      <t>P:</t>
    </r>
    <r>
      <rPr>
        <sz val="12"/>
        <color theme="8"/>
        <rFont val="Arial Narrow"/>
        <family val="2"/>
      </rPr>
      <t xml:space="preserve"> Numero de pasadas Requerido.</t>
    </r>
  </si>
  <si>
    <r>
      <rPr>
        <b/>
        <sz val="12"/>
        <color theme="8"/>
        <rFont val="Arial Narrow"/>
        <family val="2"/>
      </rPr>
      <t>D:</t>
    </r>
    <r>
      <rPr>
        <sz val="12"/>
        <color theme="8"/>
        <rFont val="Arial Narrow"/>
        <family val="2"/>
      </rPr>
      <t xml:space="preserve"> Distancia recorrida en cada pasada.</t>
    </r>
  </si>
  <si>
    <r>
      <rPr>
        <b/>
        <sz val="12"/>
        <color theme="8"/>
        <rFont val="Arial Narrow"/>
        <family val="2"/>
      </rPr>
      <t>E:</t>
    </r>
    <r>
      <rPr>
        <sz val="12"/>
        <color theme="8"/>
        <rFont val="Arial Narrow"/>
        <family val="2"/>
      </rPr>
      <t xml:space="preserve"> Factor de e</t>
    </r>
    <r>
      <rPr>
        <i/>
        <sz val="12"/>
        <color theme="8"/>
        <rFont val="Arial Narrow"/>
        <family val="2"/>
      </rPr>
      <t>ficiencia de la niveladora.</t>
    </r>
  </si>
  <si>
    <r>
      <rPr>
        <b/>
        <sz val="12"/>
        <color theme="8"/>
        <rFont val="Arial Narrow"/>
        <family val="2"/>
      </rPr>
      <t>S:</t>
    </r>
    <r>
      <rPr>
        <i/>
        <sz val="12"/>
        <color theme="8"/>
        <rFont val="Arial Narrow"/>
        <family val="2"/>
      </rPr>
      <t xml:space="preserve"> Velocidad de la motoniveladora.</t>
    </r>
  </si>
  <si>
    <r>
      <rPr>
        <b/>
        <sz val="12"/>
        <color theme="8"/>
        <rFont val="Arial Narrow"/>
        <family val="2"/>
      </rPr>
      <t>a:</t>
    </r>
    <r>
      <rPr>
        <i/>
        <sz val="12"/>
        <color theme="8"/>
        <rFont val="Arial Narrow"/>
        <family val="2"/>
      </rPr>
      <t xml:space="preserve"> Ancho de la calzada mas bermas.</t>
    </r>
  </si>
  <si>
    <r>
      <rPr>
        <b/>
        <sz val="12"/>
        <color theme="8"/>
        <rFont val="Arial Narrow"/>
        <family val="2"/>
      </rPr>
      <t>t:</t>
    </r>
    <r>
      <rPr>
        <i/>
        <sz val="12"/>
        <color theme="8"/>
        <rFont val="Arial Narrow"/>
        <family val="2"/>
      </rPr>
      <t xml:space="preserve"> Tiempo total.</t>
    </r>
  </si>
  <si>
    <t>Tipo de motoniveladora:</t>
  </si>
  <si>
    <t>Longitud por perfilar =</t>
  </si>
  <si>
    <t>120 G</t>
  </si>
  <si>
    <t>Ancho de calzada mas berma =</t>
  </si>
  <si>
    <t>Numero de pasadas =</t>
  </si>
  <si>
    <t>Vel. en 1ra pasada =</t>
  </si>
  <si>
    <t>Vel. en 2da pasada =</t>
  </si>
  <si>
    <t>Vel. en 3ra pasada =</t>
  </si>
  <si>
    <t>Vel. en 4ta pasada =</t>
  </si>
  <si>
    <t>Vel. en 5ta pasada =</t>
  </si>
  <si>
    <t>Vel. en 6ta pasada =</t>
  </si>
  <si>
    <t>1. CALCULO DEL TIEMPO TOTAL.</t>
  </si>
  <si>
    <t>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</si>
</sst>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&quot;m&quot;"/>
    <numFmt numFmtId="167" formatCode="General\ &quot;km/h&quot;"/>
    <numFmt numFmtId="168" formatCode="0.000"/>
    <numFmt numFmtId="171" formatCode="General\ &quot;km&quot;"/>
    <numFmt numFmtId="172" formatCode="General\ &quot;h&quot;"/>
    <numFmt numFmtId="173" formatCode="&quot;→&quot;\ \ \ 0&quot;m2/h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8"/>
      <name val="Arial Narrow"/>
      <family val="2"/>
    </font>
    <font>
      <b/>
      <sz val="18"/>
      <color theme="0"/>
      <name val="Arial Narrow"/>
      <family val="2"/>
    </font>
    <font>
      <sz val="12"/>
      <color rgb="FF002060"/>
      <name val="Arial Narrow"/>
      <family val="2"/>
    </font>
    <font>
      <b/>
      <sz val="12"/>
      <color rgb="FF002060"/>
      <name val="Arial Narrow"/>
      <family val="2"/>
    </font>
    <font>
      <sz val="12"/>
      <color theme="8"/>
      <name val="Arial Narrow"/>
      <family val="2"/>
    </font>
    <font>
      <sz val="12"/>
      <color theme="8" tint="-0.249977111117893"/>
      <name val="Arial Narrow"/>
      <family val="2"/>
    </font>
    <font>
      <i/>
      <sz val="12"/>
      <color theme="8"/>
      <name val="Arial Narrow"/>
      <family val="2"/>
    </font>
    <font>
      <b/>
      <sz val="10"/>
      <color rgb="FFFF0000"/>
      <name val="Arial Narrow"/>
      <family val="2"/>
    </font>
    <font>
      <sz val="11"/>
      <color rgb="FF002060"/>
      <name val="Arial Narrow"/>
      <family val="2"/>
    </font>
    <font>
      <b/>
      <sz val="12"/>
      <color rgb="FF0070C0"/>
      <name val="Arial Narrow"/>
      <family val="2"/>
    </font>
    <font>
      <sz val="12"/>
      <color theme="2"/>
      <name val="Arial Narrow"/>
      <family val="2"/>
    </font>
    <font>
      <i/>
      <sz val="12"/>
      <color theme="8" tint="-0.499984740745262"/>
      <name val="Arial Narrow"/>
      <family val="2"/>
    </font>
    <font>
      <b/>
      <i/>
      <sz val="12"/>
      <color theme="8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2"/>
      <color rgb="FF002060"/>
      <name val="Arial Narrow"/>
      <family val="2"/>
    </font>
    <font>
      <b/>
      <i/>
      <sz val="12"/>
      <color rgb="FF0070C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5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 indent="4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5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5" fillId="2" borderId="9" xfId="0" applyFont="1" applyFill="1" applyBorder="1" applyAlignment="1" applyProtection="1">
      <alignment horizontal="right" vertical="center"/>
      <protection hidden="1"/>
    </xf>
    <xf numFmtId="168" fontId="17" fillId="2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9" fontId="5" fillId="3" borderId="1" xfId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right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Protection="1">
      <protection hidden="1"/>
    </xf>
    <xf numFmtId="2" fontId="5" fillId="5" borderId="2" xfId="0" applyNumberFormat="1" applyFont="1" applyFill="1" applyBorder="1" applyAlignment="1" applyProtection="1">
      <alignment horizontal="center"/>
      <protection locked="0"/>
    </xf>
    <xf numFmtId="2" fontId="8" fillId="5" borderId="2" xfId="0" applyNumberFormat="1" applyFont="1" applyFill="1" applyBorder="1" applyAlignment="1" applyProtection="1">
      <alignment horizontal="center"/>
      <protection locked="0"/>
    </xf>
    <xf numFmtId="2" fontId="11" fillId="5" borderId="2" xfId="0" applyNumberFormat="1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wrapText="1"/>
      <protection hidden="1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171" fontId="5" fillId="3" borderId="1" xfId="0" applyNumberFormat="1" applyFont="1" applyFill="1" applyBorder="1" applyAlignment="1" applyProtection="1">
      <alignment horizontal="center" vertical="center"/>
      <protection locked="0"/>
    </xf>
    <xf numFmtId="167" fontId="5" fillId="3" borderId="1" xfId="0" applyNumberFormat="1" applyFont="1" applyFill="1" applyBorder="1" applyAlignment="1" applyProtection="1">
      <alignment horizontal="center" vertical="center"/>
      <protection locked="0"/>
    </xf>
    <xf numFmtId="173" fontId="3" fillId="2" borderId="11" xfId="0" applyNumberFormat="1" applyFont="1" applyFill="1" applyBorder="1" applyAlignment="1" applyProtection="1">
      <alignment horizontal="left" vertical="center"/>
      <protection hidden="1"/>
    </xf>
    <xf numFmtId="0" fontId="23" fillId="2" borderId="14" xfId="0" applyFont="1" applyFill="1" applyBorder="1" applyAlignment="1" applyProtection="1">
      <alignment horizontal="right"/>
      <protection hidden="1"/>
    </xf>
    <xf numFmtId="172" fontId="24" fillId="2" borderId="15" xfId="0" applyNumberFormat="1" applyFont="1" applyFill="1" applyBorder="1" applyAlignment="1" applyProtection="1">
      <alignment horizontal="left"/>
      <protection hidden="1"/>
    </xf>
    <xf numFmtId="0" fontId="20" fillId="2" borderId="0" xfId="2" applyFont="1" applyFill="1" applyAlignment="1" applyProtection="1">
      <alignment horizontal="right" vertical="top"/>
      <protection hidden="1"/>
    </xf>
    <xf numFmtId="0" fontId="19" fillId="2" borderId="0" xfId="2" applyFill="1" applyProtection="1"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657225</xdr:colOff>
      <xdr:row>4</xdr:row>
      <xdr:rowOff>19050</xdr:rowOff>
    </xdr:from>
    <xdr:ext cx="1143000" cy="581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/>
            <xdr:cNvSpPr txBox="1"/>
          </xdr:nvSpPr>
          <xdr:spPr>
            <a:xfrm>
              <a:off x="6562725" y="952500"/>
              <a:ext cx="1143000" cy="5810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8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PE" sz="18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  <m:r>
                          <a:rPr lang="es-PE" sz="1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𝒂</m:t>
                        </m:r>
                      </m:num>
                      <m:den>
                        <m:r>
                          <a:rPr lang="es-PE" sz="1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den>
                    </m:f>
                  </m:oMath>
                </m:oMathPara>
              </a14:m>
              <a:endParaRPr lang="es-PE" sz="1800" b="1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2" name="CuadroTexto 1"/>
            <xdr:cNvSpPr txBox="1"/>
          </xdr:nvSpPr>
          <xdr:spPr>
            <a:xfrm>
              <a:off x="6562725" y="952500"/>
              <a:ext cx="1143000" cy="5810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PE" sz="18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𝑹=(𝑫∗𝒂)/𝒕</a:t>
              </a:r>
              <a:endParaRPr lang="es-PE" sz="18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657224</xdr:colOff>
      <xdr:row>4</xdr:row>
      <xdr:rowOff>166166</xdr:rowOff>
    </xdr:from>
    <xdr:to>
      <xdr:col>3</xdr:col>
      <xdr:colOff>621745</xdr:colOff>
      <xdr:row>13</xdr:row>
      <xdr:rowOff>19049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4" y="1099616"/>
          <a:ext cx="2898221" cy="166263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876300</xdr:colOff>
      <xdr:row>21</xdr:row>
      <xdr:rowOff>35424</xdr:rowOff>
    </xdr:from>
    <xdr:to>
      <xdr:col>14</xdr:col>
      <xdr:colOff>143770</xdr:colOff>
      <xdr:row>30</xdr:row>
      <xdr:rowOff>38995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4378824"/>
          <a:ext cx="1801120" cy="1803796"/>
        </a:xfrm>
        <a:prstGeom prst="rect">
          <a:avLst/>
        </a:prstGeom>
      </xdr:spPr>
    </xdr:pic>
    <xdr:clientData/>
  </xdr:twoCellAnchor>
  <xdr:oneCellAnchor>
    <xdr:from>
      <xdr:col>3</xdr:col>
      <xdr:colOff>723899</xdr:colOff>
      <xdr:row>4</xdr:row>
      <xdr:rowOff>19050</xdr:rowOff>
    </xdr:from>
    <xdr:ext cx="1905001" cy="581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uadroTexto 4"/>
            <xdr:cNvSpPr txBox="1"/>
          </xdr:nvSpPr>
          <xdr:spPr>
            <a:xfrm>
              <a:off x="3495674" y="952500"/>
              <a:ext cx="1905001" cy="5810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4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PE" sz="14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𝑷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</m:num>
                      <m:den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den>
                    </m:f>
                    <m:r>
                      <a:rPr lang="es-PE" sz="14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𝑷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</m:num>
                      <m:den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PE" sz="14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𝑬</m:t>
                        </m:r>
                      </m:den>
                    </m:f>
                  </m:oMath>
                </m:oMathPara>
              </a14:m>
              <a:endParaRPr lang="es-PE" sz="1400" b="1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5" name="CuadroTexto 4"/>
            <xdr:cNvSpPr txBox="1"/>
          </xdr:nvSpPr>
          <xdr:spPr>
            <a:xfrm>
              <a:off x="3495674" y="952500"/>
              <a:ext cx="1905001" cy="581025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PE" sz="14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𝒕=(𝑷∗𝑫)/(𝑺∗𝑬)+(𝑷∗𝑫)/(𝑺𝟏∗𝑬)</a:t>
              </a:r>
              <a:endParaRPr lang="es-PE" sz="14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://hebmerma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showGridLines="0" showRowColHeaders="0" tabSelected="1" workbookViewId="0">
      <selection activeCell="G20" sqref="G20"/>
    </sheetView>
  </sheetViews>
  <sheetFormatPr baseColWidth="10" defaultRowHeight="15.75" x14ac:dyDescent="0.25"/>
  <cols>
    <col min="1" max="1" width="13.85546875" style="1" customWidth="1"/>
    <col min="2" max="2" width="15" style="1" customWidth="1"/>
    <col min="3" max="3" width="15.140625" style="1" customWidth="1"/>
    <col min="4" max="5" width="11.42578125" style="1"/>
    <col min="6" max="6" width="12.7109375" style="1" customWidth="1"/>
    <col min="7" max="7" width="11.42578125" style="1" customWidth="1"/>
    <col min="8" max="8" width="13.42578125" style="1" bestFit="1" customWidth="1"/>
    <col min="9" max="11" width="11.42578125" style="1"/>
    <col min="12" max="12" width="15.140625" style="1" customWidth="1"/>
    <col min="13" max="14" width="11.42578125" style="1"/>
    <col min="15" max="15" width="13.28515625" style="1" customWidth="1"/>
    <col min="16" max="16" width="11.42578125" style="23"/>
    <col min="17" max="16384" width="11.42578125" style="1"/>
  </cols>
  <sheetData>
    <row r="1" spans="2:16" ht="16.5" thickBot="1" x14ac:dyDescent="0.3"/>
    <row r="2" spans="2:16" ht="24.75" thickTop="1" thickBot="1" x14ac:dyDescent="0.3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2:16" ht="16.5" customHeight="1" thickTop="1" x14ac:dyDescent="0.25">
      <c r="K3" s="34" t="s">
        <v>2</v>
      </c>
      <c r="L3" s="34"/>
      <c r="M3" s="34"/>
      <c r="N3" s="34"/>
      <c r="O3" s="34"/>
    </row>
    <row r="4" spans="2:16" ht="15.75" customHeight="1" x14ac:dyDescent="0.25">
      <c r="B4" s="2" t="s">
        <v>1</v>
      </c>
      <c r="C4" s="36" t="s">
        <v>40</v>
      </c>
      <c r="E4" s="3" t="s">
        <v>41</v>
      </c>
      <c r="H4" s="3" t="s">
        <v>3</v>
      </c>
      <c r="K4" s="33" t="s">
        <v>10</v>
      </c>
      <c r="L4" s="21" t="s">
        <v>36</v>
      </c>
      <c r="M4" s="27" t="s">
        <v>14</v>
      </c>
      <c r="N4" s="28"/>
      <c r="O4" s="28"/>
    </row>
    <row r="5" spans="2:16" ht="16.5" x14ac:dyDescent="0.3">
      <c r="K5" s="33"/>
      <c r="L5" s="22" t="s">
        <v>37</v>
      </c>
      <c r="M5" s="19" t="s">
        <v>11</v>
      </c>
      <c r="N5" s="16" t="s">
        <v>12</v>
      </c>
      <c r="O5" s="17" t="s">
        <v>13</v>
      </c>
    </row>
    <row r="6" spans="2:16" x14ac:dyDescent="0.25">
      <c r="J6" s="18"/>
      <c r="K6" s="29" t="s">
        <v>15</v>
      </c>
      <c r="L6" s="20" t="s">
        <v>21</v>
      </c>
      <c r="M6" s="24">
        <v>1</v>
      </c>
      <c r="N6" s="24">
        <v>1.43</v>
      </c>
      <c r="O6" s="24">
        <v>0.9</v>
      </c>
      <c r="P6" s="23" t="str">
        <f>K6</f>
        <v>ARCILLA</v>
      </c>
    </row>
    <row r="7" spans="2:16" x14ac:dyDescent="0.25">
      <c r="J7" s="18"/>
      <c r="K7" s="29"/>
      <c r="L7" s="15" t="s">
        <v>22</v>
      </c>
      <c r="M7" s="25">
        <v>0.7</v>
      </c>
      <c r="N7" s="25">
        <v>1</v>
      </c>
      <c r="O7" s="25">
        <v>0.64</v>
      </c>
      <c r="P7" s="23" t="str">
        <f>K9</f>
        <v>TIERRA COMUN</v>
      </c>
    </row>
    <row r="8" spans="2:16" x14ac:dyDescent="0.25">
      <c r="E8" s="3" t="s">
        <v>5</v>
      </c>
      <c r="J8" s="18"/>
      <c r="K8" s="29"/>
      <c r="L8" s="15" t="s">
        <v>23</v>
      </c>
      <c r="M8" s="26">
        <v>1.1100000000000001</v>
      </c>
      <c r="N8" s="26">
        <v>1.59</v>
      </c>
      <c r="O8" s="26">
        <v>1</v>
      </c>
      <c r="P8" s="23" t="str">
        <f>K12</f>
        <v>ARENA</v>
      </c>
    </row>
    <row r="9" spans="2:16" x14ac:dyDescent="0.25">
      <c r="E9" s="4" t="s">
        <v>42</v>
      </c>
      <c r="J9" s="18"/>
      <c r="K9" s="29" t="s">
        <v>16</v>
      </c>
      <c r="L9" s="15" t="s">
        <v>24</v>
      </c>
      <c r="M9" s="24">
        <v>1</v>
      </c>
      <c r="N9" s="24">
        <v>1.25</v>
      </c>
      <c r="O9" s="24">
        <v>0.9</v>
      </c>
      <c r="P9" s="23" t="str">
        <f>K15</f>
        <v>GRAVA</v>
      </c>
    </row>
    <row r="10" spans="2:16" x14ac:dyDescent="0.25">
      <c r="E10" s="4" t="s">
        <v>43</v>
      </c>
      <c r="J10" s="18"/>
      <c r="K10" s="29"/>
      <c r="L10" s="15" t="s">
        <v>25</v>
      </c>
      <c r="M10" s="25">
        <v>0.8</v>
      </c>
      <c r="N10" s="25">
        <v>1</v>
      </c>
      <c r="O10" s="25">
        <v>0.72</v>
      </c>
      <c r="P10" s="23" t="str">
        <f>K18</f>
        <v>ROCA DINAMITADA</v>
      </c>
    </row>
    <row r="11" spans="2:16" x14ac:dyDescent="0.25">
      <c r="E11" s="4" t="s">
        <v>44</v>
      </c>
      <c r="J11" s="18"/>
      <c r="K11" s="29"/>
      <c r="L11" s="15" t="s">
        <v>26</v>
      </c>
      <c r="M11" s="26">
        <v>1.1100000000000001</v>
      </c>
      <c r="N11" s="26">
        <v>1.39</v>
      </c>
      <c r="O11" s="26">
        <v>1</v>
      </c>
    </row>
    <row r="12" spans="2:16" x14ac:dyDescent="0.25">
      <c r="E12" s="4" t="s">
        <v>45</v>
      </c>
      <c r="J12" s="18"/>
      <c r="K12" s="29" t="s">
        <v>17</v>
      </c>
      <c r="L12" s="15" t="s">
        <v>27</v>
      </c>
      <c r="M12" s="24">
        <v>1</v>
      </c>
      <c r="N12" s="24">
        <v>1.1100000000000001</v>
      </c>
      <c r="O12" s="24">
        <v>0.95</v>
      </c>
    </row>
    <row r="13" spans="2:16" x14ac:dyDescent="0.25">
      <c r="E13" s="4" t="s">
        <v>46</v>
      </c>
      <c r="J13" s="18"/>
      <c r="K13" s="29"/>
      <c r="L13" s="15" t="s">
        <v>28</v>
      </c>
      <c r="M13" s="25">
        <v>0.9</v>
      </c>
      <c r="N13" s="25">
        <v>1</v>
      </c>
      <c r="O13" s="25">
        <v>0.86</v>
      </c>
    </row>
    <row r="14" spans="2:16" x14ac:dyDescent="0.25">
      <c r="E14" s="4" t="s">
        <v>47</v>
      </c>
      <c r="J14" s="18"/>
      <c r="K14" s="29"/>
      <c r="L14" s="15" t="s">
        <v>29</v>
      </c>
      <c r="M14" s="26">
        <v>1.05</v>
      </c>
      <c r="N14" s="26">
        <v>1.17</v>
      </c>
      <c r="O14" s="26">
        <v>1</v>
      </c>
    </row>
    <row r="15" spans="2:16" x14ac:dyDescent="0.25">
      <c r="B15" s="5" t="s">
        <v>4</v>
      </c>
      <c r="J15" s="18"/>
      <c r="K15" s="29" t="s">
        <v>18</v>
      </c>
      <c r="L15" s="15" t="s">
        <v>30</v>
      </c>
      <c r="M15" s="24">
        <v>1</v>
      </c>
      <c r="N15" s="24">
        <v>1.1200000000000001</v>
      </c>
      <c r="O15" s="24">
        <v>0.95</v>
      </c>
    </row>
    <row r="16" spans="2:16" x14ac:dyDescent="0.25">
      <c r="J16" s="18"/>
      <c r="K16" s="29"/>
      <c r="L16" s="15" t="s">
        <v>31</v>
      </c>
      <c r="M16" s="25">
        <v>0.89</v>
      </c>
      <c r="N16" s="25">
        <v>1</v>
      </c>
      <c r="O16" s="25">
        <v>0.84</v>
      </c>
    </row>
    <row r="17" spans="2:15" x14ac:dyDescent="0.25">
      <c r="B17" s="14" t="s">
        <v>48</v>
      </c>
      <c r="C17" s="11" t="s">
        <v>50</v>
      </c>
      <c r="E17" s="14" t="s">
        <v>53</v>
      </c>
      <c r="F17" s="38"/>
      <c r="G17" s="6"/>
      <c r="H17" s="43"/>
      <c r="J17" s="18"/>
      <c r="K17" s="29"/>
      <c r="L17" s="15" t="s">
        <v>32</v>
      </c>
      <c r="M17" s="26">
        <v>1.05</v>
      </c>
      <c r="N17" s="26">
        <v>1.18</v>
      </c>
      <c r="O17" s="26">
        <v>1</v>
      </c>
    </row>
    <row r="18" spans="2:15" x14ac:dyDescent="0.25">
      <c r="B18" s="14" t="s">
        <v>49</v>
      </c>
      <c r="C18" s="37"/>
      <c r="E18" s="14" t="s">
        <v>54</v>
      </c>
      <c r="F18" s="38"/>
      <c r="G18" s="6"/>
      <c r="I18" s="6"/>
      <c r="J18" s="18"/>
      <c r="K18" s="29" t="s">
        <v>19</v>
      </c>
      <c r="L18" s="15" t="s">
        <v>33</v>
      </c>
      <c r="M18" s="24">
        <v>1</v>
      </c>
      <c r="N18" s="24">
        <v>1.5</v>
      </c>
      <c r="O18" s="24">
        <v>1.3</v>
      </c>
    </row>
    <row r="19" spans="2:15" x14ac:dyDescent="0.25">
      <c r="B19" s="14" t="s">
        <v>51</v>
      </c>
      <c r="C19" s="12"/>
      <c r="E19" s="14" t="s">
        <v>55</v>
      </c>
      <c r="F19" s="38"/>
      <c r="G19" s="6"/>
      <c r="J19" s="18"/>
      <c r="K19" s="29"/>
      <c r="L19" s="15" t="s">
        <v>34</v>
      </c>
      <c r="M19" s="25">
        <v>0.67</v>
      </c>
      <c r="N19" s="25">
        <v>1</v>
      </c>
      <c r="O19" s="25">
        <v>0.87</v>
      </c>
    </row>
    <row r="20" spans="2:15" x14ac:dyDescent="0.25">
      <c r="B20" s="14" t="s">
        <v>52</v>
      </c>
      <c r="C20" s="11"/>
      <c r="E20" s="14" t="s">
        <v>56</v>
      </c>
      <c r="F20" s="38"/>
      <c r="G20" s="6"/>
      <c r="J20" s="18"/>
      <c r="K20" s="29"/>
      <c r="L20" s="15" t="s">
        <v>35</v>
      </c>
      <c r="M20" s="26">
        <v>0.77</v>
      </c>
      <c r="N20" s="26">
        <v>1.1499999999999999</v>
      </c>
      <c r="O20" s="26">
        <v>1</v>
      </c>
    </row>
    <row r="21" spans="2:15" x14ac:dyDescent="0.25">
      <c r="B21" s="14" t="s">
        <v>20</v>
      </c>
      <c r="C21" s="35"/>
      <c r="E21" s="14" t="s">
        <v>57</v>
      </c>
      <c r="F21" s="38"/>
      <c r="G21" s="6"/>
      <c r="M21" s="42" t="s">
        <v>39</v>
      </c>
      <c r="O21" s="42" t="s">
        <v>38</v>
      </c>
    </row>
    <row r="22" spans="2:15" x14ac:dyDescent="0.25">
      <c r="B22" s="14" t="s">
        <v>6</v>
      </c>
      <c r="C22" s="13"/>
      <c r="E22" s="14" t="s">
        <v>58</v>
      </c>
      <c r="F22" s="38"/>
      <c r="G22" s="6"/>
    </row>
    <row r="24" spans="2:15" x14ac:dyDescent="0.25">
      <c r="B24" s="7" t="s">
        <v>7</v>
      </c>
    </row>
    <row r="26" spans="2:15" x14ac:dyDescent="0.25">
      <c r="B26" s="8" t="s">
        <v>59</v>
      </c>
      <c r="F26" s="7" t="s">
        <v>9</v>
      </c>
    </row>
    <row r="28" spans="2:15" x14ac:dyDescent="0.25">
      <c r="B28" s="40" t="s">
        <v>60</v>
      </c>
      <c r="C28" s="41" t="str">
        <f>IFERROR((IF(AND(M21="https://www.youtube.com/c/HebMerma",O21="http://hebmerma.com/"),(IF(C20=6,((1*C18)/(C22*F17))+((1*C18)/(C22*F18))+((1*C18)/(C22*F19))+((1*C18)/(C22*F20))+((1*C18)/(C22*F21))+((1*C18)/(C22*F22)),IF(C20=5,((1*C18)/(C22*F17))+((1*C18)/(C22*F18))+((1*C18)/(C22*F19))+((1*C18)/(C22*F20))+((1*C18)/(C22*F21)),IF(C20=4,((1*C18)/(C22*F17))+((1*C18)/(C22*F18))+((1*C18)/(C22*F19))+((1*C18)/(C22*F20)),IF(C20=3,((1*C18)/(C22*F17))+((1*C18)/(C22*F18))+((1*C18)/(C22*F19)),IF(C20=2,((1*C18)/(C22*F17))+((1*C18)/(C22*F18)),IF(C20=1,((1*C18)/(C22*F17)),""))))))),"")),"")</f>
        <v/>
      </c>
      <c r="F28" s="9" t="s">
        <v>8</v>
      </c>
      <c r="G28" s="10" t="str">
        <f>IFERROR(IF(C18="","",IF(O21="http://hebmerma.com/",((C18*1000)*C20)/C28,(C18*C19)/C28)),"")</f>
        <v/>
      </c>
      <c r="H28" s="39" t="str">
        <f>IF(G28="","",IF(M21="https://www.youtube.com/c/HebMerma",ROUNDUP(G28,0),""))</f>
        <v/>
      </c>
    </row>
  </sheetData>
  <sheetProtection algorithmName="SHA-512" hashValue="2qrV2LVl576tb0gHJ7Olye6DlmUgKeDpZ+srrxmi8noYQXOxnVcP5G5akXCz83pg4Ah9oPTdAr2d7I4BzpAa1g==" saltValue="Zl4RyTEls32Hd1eXc+8DxQ==" spinCount="100000" sheet="1" objects="1" scenarios="1"/>
  <mergeCells count="9">
    <mergeCell ref="B2:L2"/>
    <mergeCell ref="K4:K5"/>
    <mergeCell ref="K3:O3"/>
    <mergeCell ref="M4:O4"/>
    <mergeCell ref="K18:K20"/>
    <mergeCell ref="K15:K17"/>
    <mergeCell ref="K12:K14"/>
    <mergeCell ref="K9:K11"/>
    <mergeCell ref="K6:K8"/>
  </mergeCells>
  <dataValidations count="1">
    <dataValidation type="list" allowBlank="1" showInputMessage="1" showErrorMessage="1" sqref="C21">
      <formula1>$P$6:$P$10</formula1>
    </dataValidation>
  </dataValidations>
  <hyperlinks>
    <hyperlink ref="O21" r:id="rId1"/>
    <hyperlink ref="M21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2020-08-27T21:53:19Z</dcterms:created>
  <dcterms:modified xsi:type="dcterms:W3CDTF">2020-08-30T01:47:05Z</dcterms:modified>
</cp:coreProperties>
</file>