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@HebMERMA Editor\IngCIVIL.HEB\COSTOS, PRESUPUESTOS Y PROGRAMACION DE OBRAS\"/>
    </mc:Choice>
  </mc:AlternateContent>
  <bookViews>
    <workbookView xWindow="7440" yWindow="0" windowWidth="19560" windowHeight="8205"/>
  </bookViews>
  <sheets>
    <sheet name="METRADOS" sheetId="1" r:id="rId1"/>
    <sheet name="METRADO ACE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K44" i="2" l="1"/>
  <c r="M44" i="2"/>
  <c r="O44" i="2"/>
  <c r="K43" i="2"/>
  <c r="M43" i="2"/>
  <c r="O43" i="2"/>
  <c r="K14" i="2"/>
  <c r="L14" i="2"/>
  <c r="M14" i="2"/>
  <c r="N14" i="2"/>
  <c r="O14" i="2"/>
  <c r="P14" i="2"/>
  <c r="K15" i="2"/>
  <c r="L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P18" i="2"/>
  <c r="K19" i="2"/>
  <c r="L19" i="2"/>
  <c r="M19" i="2"/>
  <c r="N19" i="2"/>
  <c r="O19" i="2"/>
  <c r="P19" i="2"/>
  <c r="K20" i="2"/>
  <c r="L20" i="2"/>
  <c r="M20" i="2"/>
  <c r="N20" i="2"/>
  <c r="O20" i="2"/>
  <c r="P20" i="2"/>
  <c r="K21" i="2"/>
  <c r="L21" i="2"/>
  <c r="M21" i="2"/>
  <c r="N21" i="2"/>
  <c r="O21" i="2"/>
  <c r="P21" i="2"/>
  <c r="K22" i="2"/>
  <c r="L22" i="2"/>
  <c r="M22" i="2"/>
  <c r="N22" i="2"/>
  <c r="O22" i="2"/>
  <c r="P22" i="2"/>
  <c r="K23" i="2"/>
  <c r="L23" i="2"/>
  <c r="M23" i="2"/>
  <c r="N23" i="2"/>
  <c r="O23" i="2"/>
  <c r="P23" i="2"/>
  <c r="K24" i="2"/>
  <c r="L24" i="2"/>
  <c r="M24" i="2"/>
  <c r="N24" i="2"/>
  <c r="O24" i="2"/>
  <c r="P24" i="2"/>
  <c r="K25" i="2"/>
  <c r="L25" i="2"/>
  <c r="M25" i="2"/>
  <c r="N25" i="2"/>
  <c r="O25" i="2"/>
  <c r="P25" i="2"/>
  <c r="K26" i="2"/>
  <c r="L26" i="2"/>
  <c r="M26" i="2"/>
  <c r="N26" i="2"/>
  <c r="O26" i="2"/>
  <c r="P26" i="2"/>
  <c r="K27" i="2"/>
  <c r="L27" i="2"/>
  <c r="M27" i="2"/>
  <c r="N27" i="2"/>
  <c r="O27" i="2"/>
  <c r="P27" i="2"/>
  <c r="K28" i="2"/>
  <c r="L28" i="2"/>
  <c r="M28" i="2"/>
  <c r="N28" i="2"/>
  <c r="O28" i="2"/>
  <c r="P28" i="2"/>
  <c r="K29" i="2"/>
  <c r="L29" i="2"/>
  <c r="M29" i="2"/>
  <c r="N29" i="2"/>
  <c r="O29" i="2"/>
  <c r="P29" i="2"/>
  <c r="K30" i="2"/>
  <c r="L30" i="2"/>
  <c r="M30" i="2"/>
  <c r="N30" i="2"/>
  <c r="O30" i="2"/>
  <c r="P30" i="2"/>
  <c r="K31" i="2"/>
  <c r="L31" i="2"/>
  <c r="M31" i="2"/>
  <c r="N31" i="2"/>
  <c r="O31" i="2"/>
  <c r="P31" i="2"/>
  <c r="K32" i="2"/>
  <c r="L32" i="2"/>
  <c r="M32" i="2"/>
  <c r="N32" i="2"/>
  <c r="O32" i="2"/>
  <c r="P32" i="2"/>
  <c r="K33" i="2"/>
  <c r="L33" i="2"/>
  <c r="M33" i="2"/>
  <c r="N33" i="2"/>
  <c r="O33" i="2"/>
  <c r="P33" i="2"/>
  <c r="K34" i="2"/>
  <c r="L34" i="2"/>
  <c r="M34" i="2"/>
  <c r="N34" i="2"/>
  <c r="O34" i="2"/>
  <c r="P34" i="2"/>
  <c r="K35" i="2"/>
  <c r="L35" i="2"/>
  <c r="M35" i="2"/>
  <c r="N35" i="2"/>
  <c r="O35" i="2"/>
  <c r="P35" i="2"/>
  <c r="K36" i="2"/>
  <c r="L36" i="2"/>
  <c r="M36" i="2"/>
  <c r="N36" i="2"/>
  <c r="O36" i="2"/>
  <c r="P36" i="2"/>
  <c r="P13" i="2"/>
  <c r="O13" i="2"/>
  <c r="N13" i="2"/>
  <c r="M13" i="2"/>
  <c r="L13" i="2"/>
  <c r="K13" i="2"/>
  <c r="J14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3" i="2"/>
  <c r="H16" i="2"/>
  <c r="H14" i="2"/>
  <c r="H15" i="2"/>
  <c r="N15" i="2" s="1"/>
  <c r="H17" i="2"/>
  <c r="H18" i="2"/>
  <c r="H19" i="2"/>
  <c r="H20" i="2"/>
  <c r="H21" i="2"/>
  <c r="H22" i="2"/>
  <c r="H23" i="2"/>
  <c r="H24" i="2"/>
  <c r="H25" i="2"/>
  <c r="J25" i="2" s="1"/>
  <c r="H26" i="2"/>
  <c r="H27" i="2"/>
  <c r="H28" i="2"/>
  <c r="H29" i="2"/>
  <c r="H30" i="2"/>
  <c r="H31" i="2"/>
  <c r="H32" i="2"/>
  <c r="H33" i="2"/>
  <c r="H34" i="2"/>
  <c r="H35" i="2"/>
  <c r="H36" i="2"/>
  <c r="H13" i="2"/>
  <c r="J13" i="2" s="1"/>
  <c r="P38" i="2" l="1"/>
  <c r="L38" i="2"/>
  <c r="N38" i="2"/>
  <c r="O38" i="2"/>
  <c r="I43" i="2" s="1"/>
  <c r="I44" i="2" s="1"/>
  <c r="K38" i="2"/>
  <c r="E43" i="2" s="1"/>
  <c r="E44" i="2" s="1"/>
  <c r="M15" i="2"/>
  <c r="M38" i="2" s="1"/>
  <c r="G43" i="2" s="1"/>
  <c r="G44" i="2" s="1"/>
  <c r="J15" i="2"/>
  <c r="E46" i="2" l="1"/>
</calcChain>
</file>

<file path=xl/sharedStrings.xml><?xml version="1.0" encoding="utf-8"?>
<sst xmlns="http://schemas.openxmlformats.org/spreadsheetml/2006/main" count="49" uniqueCount="38">
  <si>
    <t>ITEM</t>
  </si>
  <si>
    <t>PARTIDA</t>
  </si>
  <si>
    <t>TOTAL</t>
  </si>
  <si>
    <t>PRIMERA PLANTA</t>
  </si>
  <si>
    <t>und.</t>
  </si>
  <si>
    <t>Long. (m)</t>
  </si>
  <si>
    <t>Ancho (m)</t>
  </si>
  <si>
    <t>Alto (m)</t>
  </si>
  <si>
    <t>Parcial</t>
  </si>
  <si>
    <t>OBRA:</t>
  </si>
  <si>
    <t>PROPIETARIO:</t>
  </si>
  <si>
    <t>LUGAR:</t>
  </si>
  <si>
    <t>N° Elem.</t>
  </si>
  <si>
    <t>COMPONENTE:</t>
  </si>
  <si>
    <t>METRADO CASA MULTIFAMILIAR</t>
  </si>
  <si>
    <t>Diametro (Pulg)</t>
  </si>
  <si>
    <t>N° Varillas</t>
  </si>
  <si>
    <t>Longitud Varilla</t>
  </si>
  <si>
    <t>Long. TOTAL</t>
  </si>
  <si>
    <t>Densidad Acero</t>
  </si>
  <si>
    <t>Kg de acero</t>
  </si>
  <si>
    <t>LONGITUD PARCIAL POR DIAMETRO</t>
  </si>
  <si>
    <t>TOTAL KILOS POR DIAMETRO DE Fo. Co.</t>
  </si>
  <si>
    <t>Longitud en m. por Diametro de Fo. Co.</t>
  </si>
  <si>
    <t>Peso en Kg por metro lineal de Fo. Co.</t>
  </si>
  <si>
    <t>Diametro de Acero se Construccion</t>
  </si>
  <si>
    <t>05.04.05</t>
  </si>
  <si>
    <t>VIGA</t>
  </si>
  <si>
    <t>05.04.05.03</t>
  </si>
  <si>
    <t>ACERO DE REFUERZO FY=4200 Kg/cm2  GRADO 60°, PARA VIGA</t>
  </si>
  <si>
    <t>Kg</t>
  </si>
  <si>
    <t>VIGA VP-01 25x25</t>
  </si>
  <si>
    <t>ACERO - PRINCIPAL</t>
  </si>
  <si>
    <t>ACERO + PRINCIPAL</t>
  </si>
  <si>
    <t>ACERO - DE REFUERZO</t>
  </si>
  <si>
    <t>ACERO + DE REFUERZO</t>
  </si>
  <si>
    <t xml:space="preserve">ESTRIBOS </t>
  </si>
  <si>
    <t>VP-01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</si>
</sst>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2"/>
      <color theme="4" tint="-0.499984740745262"/>
      <name val="Arial Narrow"/>
      <family val="2"/>
    </font>
    <font>
      <i/>
      <sz val="10"/>
      <color theme="8" tint="-0.249977111117893"/>
      <name val="Arial Narrow"/>
      <family val="2"/>
    </font>
    <font>
      <i/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Alignment="1"/>
    <xf numFmtId="0" fontId="2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2" fillId="2" borderId="12" xfId="0" applyFont="1" applyFill="1" applyBorder="1" applyAlignment="1"/>
    <xf numFmtId="0" fontId="1" fillId="2" borderId="8" xfId="0" applyFont="1" applyFill="1" applyBorder="1" applyAlignment="1"/>
    <xf numFmtId="2" fontId="1" fillId="2" borderId="8" xfId="0" applyNumberFormat="1" applyFont="1" applyFill="1" applyBorder="1" applyAlignment="1">
      <alignment horizontal="right" vertical="center"/>
    </xf>
    <xf numFmtId="2" fontId="2" fillId="2" borderId="8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top"/>
    </xf>
    <xf numFmtId="0" fontId="1" fillId="2" borderId="7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 indent="2"/>
    </xf>
    <xf numFmtId="0" fontId="6" fillId="2" borderId="7" xfId="0" applyFont="1" applyFill="1" applyBorder="1" applyAlignment="1">
      <alignment horizontal="left" indent="3"/>
    </xf>
    <xf numFmtId="0" fontId="1" fillId="2" borderId="7" xfId="0" applyFont="1" applyFill="1" applyBorder="1" applyAlignment="1">
      <alignment horizontal="left" indent="3"/>
    </xf>
    <xf numFmtId="0" fontId="1" fillId="2" borderId="7" xfId="0" applyFont="1" applyFill="1" applyBorder="1" applyAlignment="1">
      <alignment horizontal="left" indent="4"/>
    </xf>
    <xf numFmtId="0" fontId="2" fillId="2" borderId="7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12" fontId="7" fillId="5" borderId="11" xfId="0" applyNumberFormat="1" applyFont="1" applyFill="1" applyBorder="1" applyAlignment="1">
      <alignment horizontal="center" vertical="center" wrapText="1"/>
    </xf>
    <xf numFmtId="12" fontId="7" fillId="5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/>
    <xf numFmtId="0" fontId="6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indent="1"/>
    </xf>
    <xf numFmtId="0" fontId="1" fillId="2" borderId="18" xfId="0" applyFont="1" applyFill="1" applyBorder="1" applyAlignment="1">
      <alignment horizontal="left" indent="2"/>
    </xf>
    <xf numFmtId="0" fontId="1" fillId="2" borderId="18" xfId="0" applyFont="1" applyFill="1" applyBorder="1" applyAlignment="1">
      <alignment horizontal="left" indent="3"/>
    </xf>
    <xf numFmtId="0" fontId="1" fillId="2" borderId="18" xfId="0" applyFont="1" applyFill="1" applyBorder="1" applyAlignment="1">
      <alignment horizontal="left" indent="4"/>
    </xf>
    <xf numFmtId="2" fontId="1" fillId="2" borderId="18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/>
    </xf>
    <xf numFmtId="0" fontId="2" fillId="2" borderId="21" xfId="0" applyFont="1" applyFill="1" applyBorder="1" applyAlignment="1"/>
    <xf numFmtId="0" fontId="6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/>
    <xf numFmtId="0" fontId="1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/>
    <xf numFmtId="0" fontId="6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left" indent="2"/>
    </xf>
    <xf numFmtId="0" fontId="6" fillId="2" borderId="23" xfId="0" applyFont="1" applyFill="1" applyBorder="1" applyAlignment="1">
      <alignment horizontal="left" indent="3"/>
    </xf>
    <xf numFmtId="0" fontId="6" fillId="2" borderId="23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1" fillId="2" borderId="26" xfId="0" applyFont="1" applyFill="1" applyBorder="1" applyAlignment="1"/>
    <xf numFmtId="0" fontId="6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2" fontId="1" fillId="2" borderId="29" xfId="0" applyNumberFormat="1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 vertical="center"/>
    </xf>
    <xf numFmtId="12" fontId="1" fillId="2" borderId="21" xfId="0" applyNumberFormat="1" applyFont="1" applyFill="1" applyBorder="1" applyAlignment="1">
      <alignment horizontal="center" vertical="center"/>
    </xf>
    <xf numFmtId="12" fontId="1" fillId="2" borderId="18" xfId="0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2" fontId="2" fillId="2" borderId="33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indent="3"/>
    </xf>
    <xf numFmtId="0" fontId="3" fillId="5" borderId="33" xfId="0" applyFont="1" applyFill="1" applyBorder="1" applyAlignment="1">
      <alignment horizontal="left" vertical="center" indent="3"/>
    </xf>
    <xf numFmtId="0" fontId="8" fillId="2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22502</xdr:colOff>
      <xdr:row>0</xdr:row>
      <xdr:rowOff>116101</xdr:rowOff>
    </xdr:from>
    <xdr:to>
      <xdr:col>8</xdr:col>
      <xdr:colOff>352425</xdr:colOff>
      <xdr:row>6</xdr:row>
      <xdr:rowOff>19049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902" y="116101"/>
          <a:ext cx="1110973" cy="1112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264583</xdr:colOff>
      <xdr:row>0</xdr:row>
      <xdr:rowOff>76200</xdr:rowOff>
    </xdr:from>
    <xdr:to>
      <xdr:col>15</xdr:col>
      <xdr:colOff>336964</xdr:colOff>
      <xdr:row>6</xdr:row>
      <xdr:rowOff>66731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6208" y="76200"/>
          <a:ext cx="1186805" cy="1200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7"/>
  <sheetViews>
    <sheetView tabSelected="1" zoomScale="120" zoomScaleNormal="120" zoomScaleSheetLayoutView="120" workbookViewId="0">
      <selection activeCell="A10" sqref="A10"/>
    </sheetView>
  </sheetViews>
  <sheetFormatPr baseColWidth="10" defaultRowHeight="12.75" x14ac:dyDescent="0.2"/>
  <cols>
    <col min="1" max="1" width="12.42578125" style="1" bestFit="1" customWidth="1"/>
    <col min="2" max="2" width="60.42578125" style="1" bestFit="1" customWidth="1"/>
    <col min="3" max="3" width="4" style="1" bestFit="1" customWidth="1"/>
    <col min="4" max="4" width="7" style="1" bestFit="1" customWidth="1"/>
    <col min="5" max="5" width="7.5703125" style="1" bestFit="1" customWidth="1"/>
    <col min="6" max="6" width="8" style="1" bestFit="1" customWidth="1"/>
    <col min="7" max="7" width="6.140625" style="1" bestFit="1" customWidth="1"/>
    <col min="8" max="8" width="5.5703125" style="1" bestFit="1" customWidth="1"/>
    <col min="9" max="9" width="6" style="1" bestFit="1" customWidth="1"/>
    <col min="10" max="16384" width="11.42578125" style="1"/>
  </cols>
  <sheetData>
    <row r="1" spans="1:9" ht="13.5" thickTop="1" x14ac:dyDescent="0.2">
      <c r="A1" s="12"/>
      <c r="B1" s="13"/>
      <c r="C1" s="13"/>
      <c r="D1" s="13"/>
      <c r="E1" s="13"/>
      <c r="F1" s="13"/>
      <c r="G1" s="13"/>
      <c r="H1" s="13"/>
      <c r="I1" s="14"/>
    </row>
    <row r="2" spans="1:9" ht="15.75" x14ac:dyDescent="0.25">
      <c r="A2" s="15"/>
      <c r="B2" s="99" t="s">
        <v>14</v>
      </c>
      <c r="C2" s="99"/>
      <c r="D2" s="99"/>
      <c r="E2" s="99"/>
      <c r="F2" s="99"/>
      <c r="G2" s="99"/>
      <c r="H2" s="99"/>
      <c r="I2" s="16"/>
    </row>
    <row r="3" spans="1:9" ht="27.75" customHeight="1" x14ac:dyDescent="0.2">
      <c r="A3" s="36" t="s">
        <v>9</v>
      </c>
      <c r="B3" s="104"/>
      <c r="C3" s="104"/>
      <c r="D3" s="104"/>
      <c r="E3" s="104"/>
      <c r="F3" s="104"/>
      <c r="G3" s="104"/>
      <c r="H3" s="35"/>
      <c r="I3" s="16"/>
    </row>
    <row r="4" spans="1:9" x14ac:dyDescent="0.2">
      <c r="A4" s="20" t="s">
        <v>13</v>
      </c>
      <c r="B4" s="103"/>
      <c r="C4" s="103"/>
      <c r="D4" s="103"/>
      <c r="E4" s="103"/>
      <c r="F4" s="103"/>
      <c r="G4" s="103"/>
      <c r="H4" s="103"/>
      <c r="I4" s="16"/>
    </row>
    <row r="5" spans="1:9" x14ac:dyDescent="0.2">
      <c r="A5" s="20" t="s">
        <v>10</v>
      </c>
      <c r="B5" s="31"/>
      <c r="C5" s="31"/>
      <c r="D5" s="31"/>
      <c r="E5" s="31"/>
      <c r="F5" s="31"/>
      <c r="G5" s="31"/>
      <c r="H5" s="31"/>
      <c r="I5" s="16"/>
    </row>
    <row r="6" spans="1:9" x14ac:dyDescent="0.2">
      <c r="A6" s="20" t="s">
        <v>11</v>
      </c>
      <c r="B6" s="31"/>
      <c r="C6" s="31"/>
      <c r="D6" s="31"/>
      <c r="E6" s="31"/>
      <c r="F6" s="31"/>
      <c r="G6" s="31"/>
      <c r="H6" s="31"/>
      <c r="I6" s="16"/>
    </row>
    <row r="7" spans="1:9" ht="13.5" thickBot="1" x14ac:dyDescent="0.25">
      <c r="A7" s="17"/>
      <c r="B7" s="18"/>
      <c r="C7" s="18"/>
      <c r="D7" s="18"/>
      <c r="E7" s="18"/>
      <c r="F7" s="18"/>
      <c r="G7" s="18"/>
      <c r="H7" s="18"/>
      <c r="I7" s="19"/>
    </row>
    <row r="8" spans="1:9" ht="14.25" thickTop="1" thickBot="1" x14ac:dyDescent="0.25">
      <c r="A8" s="100" t="s">
        <v>3</v>
      </c>
      <c r="B8" s="101"/>
      <c r="C8" s="101"/>
      <c r="D8" s="101"/>
      <c r="E8" s="101"/>
      <c r="F8" s="101"/>
      <c r="G8" s="101"/>
      <c r="H8" s="101"/>
      <c r="I8" s="102"/>
    </row>
    <row r="9" spans="1:9" ht="14.25" thickTop="1" thickBot="1" x14ac:dyDescent="0.25">
      <c r="A9" s="32" t="s">
        <v>0</v>
      </c>
      <c r="B9" s="33" t="s">
        <v>1</v>
      </c>
      <c r="C9" s="34" t="s">
        <v>4</v>
      </c>
      <c r="D9" s="34" t="s">
        <v>12</v>
      </c>
      <c r="E9" s="34" t="s">
        <v>5</v>
      </c>
      <c r="F9" s="34" t="s">
        <v>6</v>
      </c>
      <c r="G9" s="34" t="s">
        <v>7</v>
      </c>
      <c r="H9" s="34" t="s">
        <v>8</v>
      </c>
      <c r="I9" s="34" t="s">
        <v>2</v>
      </c>
    </row>
    <row r="10" spans="1:9" ht="13.5" thickTop="1" x14ac:dyDescent="0.2">
      <c r="A10" s="30"/>
      <c r="B10" s="2"/>
      <c r="C10" s="24"/>
      <c r="D10" s="4"/>
      <c r="E10" s="7"/>
      <c r="F10" s="7"/>
      <c r="G10" s="7"/>
      <c r="H10" s="29"/>
      <c r="I10" s="2"/>
    </row>
    <row r="11" spans="1:9" x14ac:dyDescent="0.2">
      <c r="A11" s="38"/>
      <c r="B11" s="37"/>
      <c r="C11" s="25"/>
      <c r="D11" s="5"/>
      <c r="E11" s="8"/>
      <c r="F11" s="8"/>
      <c r="G11" s="8"/>
      <c r="H11" s="8"/>
      <c r="I11" s="11"/>
    </row>
    <row r="12" spans="1:9" x14ac:dyDescent="0.2">
      <c r="A12" s="39"/>
      <c r="B12" s="40"/>
      <c r="C12" s="25"/>
      <c r="D12" s="5"/>
      <c r="E12" s="8"/>
      <c r="F12" s="8"/>
      <c r="G12" s="8"/>
      <c r="H12" s="8"/>
      <c r="I12" s="11"/>
    </row>
    <row r="13" spans="1:9" x14ac:dyDescent="0.2">
      <c r="A13" s="41"/>
      <c r="B13" s="42"/>
      <c r="C13" s="25"/>
      <c r="D13" s="5"/>
      <c r="E13" s="8"/>
      <c r="F13" s="8"/>
      <c r="G13" s="8"/>
      <c r="H13" s="8"/>
      <c r="I13" s="11"/>
    </row>
    <row r="14" spans="1:9" x14ac:dyDescent="0.2">
      <c r="A14" s="27"/>
      <c r="B14" s="43"/>
      <c r="C14" s="25"/>
      <c r="D14" s="5"/>
      <c r="E14" s="9"/>
      <c r="F14" s="9"/>
      <c r="G14" s="8"/>
      <c r="H14" s="8"/>
      <c r="I14" s="11"/>
    </row>
    <row r="15" spans="1:9" x14ac:dyDescent="0.2">
      <c r="A15" s="27"/>
      <c r="B15" s="43"/>
      <c r="C15" s="25"/>
      <c r="D15" s="5"/>
      <c r="E15" s="9"/>
      <c r="F15" s="9"/>
      <c r="G15" s="8"/>
      <c r="H15" s="8"/>
      <c r="I15" s="11"/>
    </row>
    <row r="16" spans="1:9" x14ac:dyDescent="0.2">
      <c r="A16" s="39"/>
      <c r="B16" s="40"/>
      <c r="C16" s="25"/>
      <c r="D16" s="5"/>
      <c r="E16" s="9"/>
      <c r="F16" s="9"/>
      <c r="G16" s="8"/>
      <c r="H16" s="8"/>
      <c r="I16" s="11"/>
    </row>
    <row r="17" spans="1:9" x14ac:dyDescent="0.2">
      <c r="A17" s="41"/>
      <c r="B17" s="42"/>
      <c r="C17" s="25"/>
      <c r="D17" s="5"/>
      <c r="E17" s="9"/>
      <c r="F17" s="9"/>
      <c r="G17" s="8"/>
      <c r="H17" s="8"/>
      <c r="I17" s="11"/>
    </row>
    <row r="18" spans="1:9" x14ac:dyDescent="0.2">
      <c r="A18" s="27"/>
      <c r="B18" s="43"/>
      <c r="C18" s="25"/>
      <c r="D18" s="5"/>
      <c r="E18" s="9"/>
      <c r="F18" s="9"/>
      <c r="G18" s="8"/>
      <c r="H18" s="8"/>
      <c r="I18" s="11"/>
    </row>
    <row r="19" spans="1:9" x14ac:dyDescent="0.2">
      <c r="A19" s="27"/>
      <c r="B19" s="44"/>
      <c r="C19" s="25"/>
      <c r="D19" s="5"/>
      <c r="E19" s="9"/>
      <c r="F19" s="9"/>
      <c r="G19" s="8"/>
      <c r="H19" s="8"/>
      <c r="I19" s="11"/>
    </row>
    <row r="20" spans="1:9" x14ac:dyDescent="0.2">
      <c r="A20" s="38"/>
      <c r="B20" s="37"/>
      <c r="C20" s="25"/>
      <c r="D20" s="5"/>
      <c r="E20" s="9"/>
      <c r="F20" s="9"/>
      <c r="G20" s="8"/>
      <c r="H20" s="8"/>
      <c r="I20" s="11"/>
    </row>
    <row r="21" spans="1:9" x14ac:dyDescent="0.2">
      <c r="A21" s="39"/>
      <c r="B21" s="40"/>
      <c r="C21" s="25"/>
      <c r="D21" s="5"/>
      <c r="E21" s="9"/>
      <c r="F21" s="9"/>
      <c r="G21" s="8"/>
      <c r="H21" s="8"/>
      <c r="I21" s="11"/>
    </row>
    <row r="22" spans="1:9" x14ac:dyDescent="0.2">
      <c r="A22" s="27"/>
      <c r="B22" s="42"/>
      <c r="C22" s="25"/>
      <c r="D22" s="5"/>
      <c r="E22" s="9"/>
      <c r="F22" s="9"/>
      <c r="G22" s="8"/>
      <c r="H22" s="8"/>
      <c r="I22" s="11"/>
    </row>
    <row r="23" spans="1:9" x14ac:dyDescent="0.2">
      <c r="A23" s="27"/>
      <c r="B23" s="42"/>
      <c r="C23" s="25"/>
      <c r="D23" s="5"/>
      <c r="E23" s="9"/>
      <c r="F23" s="9"/>
      <c r="G23" s="8"/>
      <c r="H23" s="8"/>
      <c r="I23" s="11"/>
    </row>
    <row r="24" spans="1:9" x14ac:dyDescent="0.2">
      <c r="A24" s="27"/>
      <c r="B24" s="42"/>
      <c r="C24" s="25"/>
      <c r="D24" s="5"/>
      <c r="E24" s="9"/>
      <c r="F24" s="9"/>
      <c r="G24" s="8"/>
      <c r="H24" s="8"/>
      <c r="I24" s="11"/>
    </row>
    <row r="25" spans="1:9" x14ac:dyDescent="0.2">
      <c r="A25" s="27"/>
      <c r="B25" s="42"/>
      <c r="C25" s="25"/>
      <c r="D25" s="5"/>
      <c r="E25" s="9"/>
      <c r="F25" s="9"/>
      <c r="G25" s="8"/>
      <c r="H25" s="8"/>
      <c r="I25" s="11"/>
    </row>
    <row r="26" spans="1:9" x14ac:dyDescent="0.2">
      <c r="A26" s="27"/>
      <c r="B26" s="42"/>
      <c r="C26" s="25"/>
      <c r="D26" s="5"/>
      <c r="E26" s="9"/>
      <c r="F26" s="9"/>
      <c r="G26" s="8"/>
      <c r="H26" s="8"/>
      <c r="I26" s="11"/>
    </row>
    <row r="27" spans="1:9" x14ac:dyDescent="0.2">
      <c r="A27" s="27"/>
      <c r="B27" s="3"/>
      <c r="C27" s="25"/>
      <c r="D27" s="5"/>
      <c r="E27" s="9"/>
      <c r="F27" s="9"/>
      <c r="G27" s="8"/>
      <c r="H27" s="8"/>
      <c r="I27" s="11"/>
    </row>
    <row r="28" spans="1:9" x14ac:dyDescent="0.2">
      <c r="A28" s="27"/>
      <c r="B28" s="3"/>
      <c r="C28" s="25"/>
      <c r="D28" s="5"/>
      <c r="E28" s="9"/>
      <c r="F28" s="9"/>
      <c r="G28" s="8"/>
      <c r="H28" s="8"/>
      <c r="I28" s="11"/>
    </row>
    <row r="29" spans="1:9" x14ac:dyDescent="0.2">
      <c r="A29" s="27"/>
      <c r="B29" s="3"/>
      <c r="C29" s="25"/>
      <c r="D29" s="5"/>
      <c r="E29" s="9"/>
      <c r="F29" s="9"/>
      <c r="G29" s="8"/>
      <c r="H29" s="8"/>
      <c r="I29" s="11"/>
    </row>
    <row r="30" spans="1:9" x14ac:dyDescent="0.2">
      <c r="A30" s="27"/>
      <c r="B30" s="3"/>
      <c r="C30" s="25"/>
      <c r="D30" s="5"/>
      <c r="E30" s="9"/>
      <c r="F30" s="9"/>
      <c r="G30" s="8"/>
      <c r="H30" s="8"/>
      <c r="I30" s="11"/>
    </row>
    <row r="31" spans="1:9" x14ac:dyDescent="0.2">
      <c r="A31" s="27"/>
      <c r="B31" s="3"/>
      <c r="C31" s="25"/>
      <c r="D31" s="5"/>
      <c r="E31" s="9"/>
      <c r="F31" s="9"/>
      <c r="G31" s="8"/>
      <c r="H31" s="8"/>
      <c r="I31" s="11"/>
    </row>
    <row r="32" spans="1:9" x14ac:dyDescent="0.2">
      <c r="A32" s="27"/>
      <c r="B32" s="3"/>
      <c r="C32" s="25"/>
      <c r="D32" s="5"/>
      <c r="E32" s="9"/>
      <c r="F32" s="9"/>
      <c r="G32" s="8"/>
      <c r="H32" s="8"/>
      <c r="I32" s="11"/>
    </row>
    <row r="33" spans="1:9" x14ac:dyDescent="0.2">
      <c r="A33" s="27"/>
      <c r="B33" s="3"/>
      <c r="C33" s="25"/>
      <c r="D33" s="5"/>
      <c r="E33" s="9"/>
      <c r="F33" s="9"/>
      <c r="G33" s="8"/>
      <c r="H33" s="8"/>
      <c r="I33" s="11"/>
    </row>
    <row r="34" spans="1:9" x14ac:dyDescent="0.2">
      <c r="A34" s="27"/>
      <c r="B34" s="3"/>
      <c r="C34" s="25"/>
      <c r="D34" s="5"/>
      <c r="E34" s="9"/>
      <c r="F34" s="9"/>
      <c r="G34" s="8"/>
      <c r="H34" s="8"/>
      <c r="I34" s="11"/>
    </row>
    <row r="35" spans="1:9" x14ac:dyDescent="0.2">
      <c r="A35" s="27"/>
      <c r="B35" s="3"/>
      <c r="C35" s="25"/>
      <c r="D35" s="5"/>
      <c r="E35" s="9"/>
      <c r="F35" s="9"/>
      <c r="G35" s="8"/>
      <c r="H35" s="8"/>
      <c r="I35" s="11"/>
    </row>
    <row r="36" spans="1:9" x14ac:dyDescent="0.2">
      <c r="A36" s="27"/>
      <c r="B36" s="3"/>
      <c r="C36" s="25"/>
      <c r="D36" s="5"/>
      <c r="E36" s="9"/>
      <c r="F36" s="9"/>
      <c r="G36" s="8"/>
      <c r="H36" s="8"/>
      <c r="I36" s="11"/>
    </row>
    <row r="37" spans="1:9" x14ac:dyDescent="0.2">
      <c r="A37" s="27"/>
      <c r="B37" s="3"/>
      <c r="C37" s="25"/>
      <c r="D37" s="5"/>
      <c r="E37" s="9"/>
      <c r="F37" s="9"/>
      <c r="G37" s="8"/>
      <c r="H37" s="8"/>
      <c r="I37" s="11"/>
    </row>
    <row r="38" spans="1:9" x14ac:dyDescent="0.2">
      <c r="A38" s="27"/>
      <c r="B38" s="3"/>
      <c r="C38" s="25"/>
      <c r="D38" s="5"/>
      <c r="E38" s="9"/>
      <c r="F38" s="9"/>
      <c r="G38" s="8"/>
      <c r="H38" s="8"/>
      <c r="I38" s="11"/>
    </row>
    <row r="39" spans="1:9" x14ac:dyDescent="0.2">
      <c r="A39" s="27"/>
      <c r="B39" s="3"/>
      <c r="C39" s="25"/>
      <c r="D39" s="5"/>
      <c r="E39" s="9"/>
      <c r="F39" s="9"/>
      <c r="G39" s="8"/>
      <c r="H39" s="8"/>
      <c r="I39" s="11"/>
    </row>
    <row r="40" spans="1:9" x14ac:dyDescent="0.2">
      <c r="A40" s="27"/>
      <c r="B40" s="3"/>
      <c r="C40" s="25"/>
      <c r="D40" s="5"/>
      <c r="E40" s="9"/>
      <c r="F40" s="9"/>
      <c r="G40" s="8"/>
      <c r="H40" s="8"/>
      <c r="I40" s="11"/>
    </row>
    <row r="41" spans="1:9" x14ac:dyDescent="0.2">
      <c r="A41" s="27"/>
      <c r="B41" s="3"/>
      <c r="C41" s="25"/>
      <c r="D41" s="5"/>
      <c r="E41" s="9"/>
      <c r="F41" s="9"/>
      <c r="G41" s="8"/>
      <c r="H41" s="8"/>
      <c r="I41" s="11"/>
    </row>
    <row r="42" spans="1:9" x14ac:dyDescent="0.2">
      <c r="A42" s="27"/>
      <c r="B42" s="3"/>
      <c r="C42" s="25"/>
      <c r="D42" s="5"/>
      <c r="E42" s="9"/>
      <c r="F42" s="9"/>
      <c r="G42" s="8"/>
      <c r="H42" s="8"/>
      <c r="I42" s="11"/>
    </row>
    <row r="43" spans="1:9" x14ac:dyDescent="0.2">
      <c r="A43" s="27"/>
      <c r="B43" s="3"/>
      <c r="C43" s="25"/>
      <c r="D43" s="5"/>
      <c r="E43" s="9"/>
      <c r="F43" s="9"/>
      <c r="G43" s="8"/>
      <c r="H43" s="8"/>
      <c r="I43" s="11"/>
    </row>
    <row r="44" spans="1:9" x14ac:dyDescent="0.2">
      <c r="A44" s="27"/>
      <c r="B44" s="3"/>
      <c r="C44" s="25"/>
      <c r="D44" s="5"/>
      <c r="E44" s="9"/>
      <c r="F44" s="9"/>
      <c r="G44" s="8"/>
      <c r="H44" s="8"/>
      <c r="I44" s="11"/>
    </row>
    <row r="45" spans="1:9" x14ac:dyDescent="0.2">
      <c r="A45" s="27"/>
      <c r="B45" s="3"/>
      <c r="C45" s="25"/>
      <c r="D45" s="5"/>
      <c r="E45" s="9"/>
      <c r="F45" s="9"/>
      <c r="G45" s="8"/>
      <c r="H45" s="8"/>
      <c r="I45" s="11"/>
    </row>
    <row r="46" spans="1:9" ht="13.5" thickBot="1" x14ac:dyDescent="0.25">
      <c r="A46" s="28"/>
      <c r="B46" s="21"/>
      <c r="C46" s="26"/>
      <c r="D46" s="6"/>
      <c r="E46" s="22"/>
      <c r="F46" s="22"/>
      <c r="G46" s="10"/>
      <c r="H46" s="10"/>
      <c r="I46" s="23"/>
    </row>
    <row r="47" spans="1:9" ht="13.5" thickTop="1" x14ac:dyDescent="0.2"/>
  </sheetData>
  <mergeCells count="4">
    <mergeCell ref="B2:H2"/>
    <mergeCell ref="A8:I8"/>
    <mergeCell ref="B4:H4"/>
    <mergeCell ref="B3:G3"/>
  </mergeCells>
  <pageMargins left="0" right="0" top="0.39370078740157483" bottom="0.15748031496062992" header="0.31496062992125984" footer="0.31496062992125984"/>
  <pageSetup paperSize="9" scale="86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46"/>
  <sheetViews>
    <sheetView zoomScale="110" zoomScaleNormal="110" workbookViewId="0">
      <selection activeCell="B22" sqref="B22"/>
    </sheetView>
  </sheetViews>
  <sheetFormatPr baseColWidth="10" defaultRowHeight="12.75" x14ac:dyDescent="0.2"/>
  <cols>
    <col min="1" max="1" width="12.42578125" style="1" bestFit="1" customWidth="1"/>
    <col min="2" max="2" width="60.42578125" style="1" bestFit="1" customWidth="1"/>
    <col min="3" max="3" width="4" style="1" bestFit="1" customWidth="1"/>
    <col min="4" max="4" width="7" style="1" bestFit="1" customWidth="1"/>
    <col min="5" max="6" width="7" style="1" customWidth="1"/>
    <col min="7" max="7" width="7.5703125" style="1" bestFit="1" customWidth="1"/>
    <col min="8" max="8" width="8" style="1" bestFit="1" customWidth="1"/>
    <col min="9" max="9" width="7.7109375" style="1" customWidth="1"/>
    <col min="10" max="10" width="6.42578125" style="1" customWidth="1"/>
    <col min="11" max="15" width="5.5703125" style="1" customWidth="1"/>
    <col min="16" max="16" width="6" style="1" bestFit="1" customWidth="1"/>
    <col min="17" max="16384" width="11.42578125" style="1"/>
  </cols>
  <sheetData>
    <row r="1" spans="1:16" ht="13.5" thickTop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5.75" x14ac:dyDescent="0.25">
      <c r="A2" s="15"/>
      <c r="B2" s="99" t="s">
        <v>14</v>
      </c>
      <c r="C2" s="99"/>
      <c r="D2" s="99"/>
      <c r="E2" s="99"/>
      <c r="F2" s="99"/>
      <c r="G2" s="99"/>
      <c r="H2" s="99"/>
      <c r="I2" s="99"/>
      <c r="J2" s="99"/>
      <c r="K2" s="45"/>
      <c r="L2" s="45"/>
      <c r="M2" s="45"/>
      <c r="N2" s="45"/>
      <c r="O2" s="45"/>
      <c r="P2" s="16"/>
    </row>
    <row r="3" spans="1:16" ht="27.75" customHeight="1" x14ac:dyDescent="0.2">
      <c r="A3" s="36" t="s">
        <v>9</v>
      </c>
      <c r="B3" s="104"/>
      <c r="C3" s="104"/>
      <c r="D3" s="104"/>
      <c r="E3" s="104"/>
      <c r="F3" s="104"/>
      <c r="G3" s="104"/>
      <c r="H3" s="104"/>
      <c r="I3" s="104"/>
      <c r="J3" s="35"/>
      <c r="K3" s="35"/>
      <c r="L3" s="35"/>
      <c r="M3" s="35"/>
      <c r="N3" s="35"/>
      <c r="O3" s="35"/>
      <c r="P3" s="16"/>
    </row>
    <row r="4" spans="1:16" x14ac:dyDescent="0.2">
      <c r="A4" s="20" t="s">
        <v>13</v>
      </c>
      <c r="B4" s="103"/>
      <c r="C4" s="103"/>
      <c r="D4" s="103"/>
      <c r="E4" s="103"/>
      <c r="F4" s="103"/>
      <c r="G4" s="103"/>
      <c r="H4" s="103"/>
      <c r="I4" s="103"/>
      <c r="J4" s="103"/>
      <c r="K4" s="46"/>
      <c r="L4" s="46"/>
      <c r="M4" s="46"/>
      <c r="N4" s="46"/>
      <c r="O4" s="46"/>
      <c r="P4" s="16"/>
    </row>
    <row r="5" spans="1:16" x14ac:dyDescent="0.2">
      <c r="A5" s="20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6"/>
    </row>
    <row r="6" spans="1:16" x14ac:dyDescent="0.2">
      <c r="A6" s="20" t="s">
        <v>11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6"/>
    </row>
    <row r="7" spans="1:16" ht="12.75" customHeight="1" thickBo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6" ht="12.75" customHeight="1" thickTop="1" thickBot="1" x14ac:dyDescent="0.25">
      <c r="A8" s="105" t="s">
        <v>0</v>
      </c>
      <c r="B8" s="105" t="s">
        <v>1</v>
      </c>
      <c r="C8" s="109" t="s">
        <v>4</v>
      </c>
      <c r="D8" s="107" t="s">
        <v>12</v>
      </c>
      <c r="E8" s="109" t="s">
        <v>15</v>
      </c>
      <c r="F8" s="107" t="s">
        <v>16</v>
      </c>
      <c r="G8" s="109" t="s">
        <v>17</v>
      </c>
      <c r="H8" s="107" t="s">
        <v>18</v>
      </c>
      <c r="I8" s="109" t="s">
        <v>19</v>
      </c>
      <c r="J8" s="107" t="s">
        <v>20</v>
      </c>
      <c r="K8" s="115" t="s">
        <v>21</v>
      </c>
      <c r="L8" s="115"/>
      <c r="M8" s="115"/>
      <c r="N8" s="115"/>
      <c r="O8" s="115"/>
      <c r="P8" s="116"/>
    </row>
    <row r="9" spans="1:16" s="47" customFormat="1" ht="14.25" thickTop="1" thickBot="1" x14ac:dyDescent="0.3">
      <c r="A9" s="106"/>
      <c r="B9" s="106"/>
      <c r="C9" s="110"/>
      <c r="D9" s="108"/>
      <c r="E9" s="110"/>
      <c r="F9" s="108"/>
      <c r="G9" s="110"/>
      <c r="H9" s="108"/>
      <c r="I9" s="110"/>
      <c r="J9" s="108"/>
      <c r="K9" s="48">
        <v>0.25</v>
      </c>
      <c r="L9" s="49">
        <v>0.375</v>
      </c>
      <c r="M9" s="49">
        <v>0.5</v>
      </c>
      <c r="N9" s="49">
        <v>0.625</v>
      </c>
      <c r="O9" s="49">
        <v>0.75</v>
      </c>
      <c r="P9" s="49">
        <v>1</v>
      </c>
    </row>
    <row r="10" spans="1:16" ht="13.5" thickTop="1" x14ac:dyDescent="0.2">
      <c r="A10" s="60" t="s">
        <v>26</v>
      </c>
      <c r="B10" s="61" t="s">
        <v>27</v>
      </c>
      <c r="C10" s="62"/>
      <c r="D10" s="63"/>
      <c r="E10" s="94"/>
      <c r="F10" s="63"/>
      <c r="G10" s="64"/>
      <c r="H10" s="64"/>
      <c r="I10" s="64"/>
      <c r="J10" s="77"/>
      <c r="K10" s="79"/>
      <c r="L10" s="65"/>
      <c r="M10" s="65"/>
      <c r="N10" s="65"/>
      <c r="O10" s="65"/>
      <c r="P10" s="66"/>
    </row>
    <row r="11" spans="1:16" x14ac:dyDescent="0.2">
      <c r="A11" s="67" t="s">
        <v>28</v>
      </c>
      <c r="B11" s="55" t="s">
        <v>29</v>
      </c>
      <c r="C11" s="51" t="s">
        <v>30</v>
      </c>
      <c r="D11" s="52"/>
      <c r="E11" s="95"/>
      <c r="F11" s="52"/>
      <c r="G11" s="54"/>
      <c r="H11" s="54"/>
      <c r="I11" s="54"/>
      <c r="J11" s="78"/>
      <c r="K11" s="80"/>
      <c r="L11" s="54"/>
      <c r="M11" s="54"/>
      <c r="N11" s="54"/>
      <c r="O11" s="54"/>
      <c r="P11" s="68"/>
    </row>
    <row r="12" spans="1:16" x14ac:dyDescent="0.2">
      <c r="A12" s="69"/>
      <c r="B12" s="56" t="s">
        <v>31</v>
      </c>
      <c r="C12" s="51"/>
      <c r="D12" s="52"/>
      <c r="E12" s="95"/>
      <c r="F12" s="52"/>
      <c r="G12" s="54"/>
      <c r="H12" s="54"/>
      <c r="I12" s="54"/>
      <c r="J12" s="78"/>
      <c r="K12" s="80"/>
      <c r="L12" s="54"/>
      <c r="M12" s="54"/>
      <c r="N12" s="54"/>
      <c r="O12" s="54"/>
      <c r="P12" s="68"/>
    </row>
    <row r="13" spans="1:16" x14ac:dyDescent="0.2">
      <c r="A13" s="70"/>
      <c r="B13" s="57" t="s">
        <v>32</v>
      </c>
      <c r="C13" s="51"/>
      <c r="D13" s="52">
        <v>3</v>
      </c>
      <c r="E13" s="95">
        <v>0.75</v>
      </c>
      <c r="F13" s="52">
        <v>2</v>
      </c>
      <c r="G13" s="54">
        <v>4.12</v>
      </c>
      <c r="H13" s="54">
        <f>IF(D13="","",D13*F13*G13)</f>
        <v>24.72</v>
      </c>
      <c r="I13" s="54">
        <f>IF(D13="","",IF(E13=$E$41,$E$42,IF(E13=$G$41,$G$42,IF(E13=$I$41,$I$42,IF(E13=$K$41,$K$42,IF(E13=$M$41,$M$42,IF(E13=$O$41,$O$42)))))))</f>
        <v>2.2599999999999998</v>
      </c>
      <c r="J13" s="78">
        <f>IF(D13="","",H13*I13)</f>
        <v>55.86719999999999</v>
      </c>
      <c r="K13" s="80" t="str">
        <f t="shared" ref="K13:P13" si="0">IF($E13=K$9,$H13,"")</f>
        <v/>
      </c>
      <c r="L13" s="54" t="str">
        <f t="shared" si="0"/>
        <v/>
      </c>
      <c r="M13" s="54" t="str">
        <f t="shared" si="0"/>
        <v/>
      </c>
      <c r="N13" s="54" t="str">
        <f t="shared" si="0"/>
        <v/>
      </c>
      <c r="O13" s="54">
        <f t="shared" si="0"/>
        <v>24.72</v>
      </c>
      <c r="P13" s="97" t="str">
        <f t="shared" si="0"/>
        <v/>
      </c>
    </row>
    <row r="14" spans="1:16" x14ac:dyDescent="0.2">
      <c r="A14" s="71"/>
      <c r="B14" s="58" t="s">
        <v>33</v>
      </c>
      <c r="C14" s="51"/>
      <c r="D14" s="52">
        <v>2</v>
      </c>
      <c r="E14" s="95">
        <v>0.5</v>
      </c>
      <c r="F14" s="52">
        <v>2</v>
      </c>
      <c r="G14" s="59">
        <v>3.8200000000000003</v>
      </c>
      <c r="H14" s="54">
        <f t="shared" ref="H14:H36" si="1">IF(D14="","",D14*F14*G14)</f>
        <v>15.280000000000001</v>
      </c>
      <c r="I14" s="54">
        <f>IF(D14="","",IF(E14=$E$41,$E$42,IF(E14=$G$41,$G$42,IF(E14=$I$41,$I$42,IF(E14=$K$41,$K$42,IF(E14=$M$41,$M$42,IF(E14=$O$41,$O$42)))))))</f>
        <v>1.02</v>
      </c>
      <c r="J14" s="78">
        <f t="shared" ref="J14:J36" si="2">IF(D14="","",H14*I14)</f>
        <v>15.585600000000001</v>
      </c>
      <c r="K14" s="80" t="str">
        <f t="shared" ref="K14:P36" si="3">IF($E14=K$9,$H14,"")</f>
        <v/>
      </c>
      <c r="L14" s="54" t="str">
        <f t="shared" si="3"/>
        <v/>
      </c>
      <c r="M14" s="54">
        <f t="shared" si="3"/>
        <v>15.280000000000001</v>
      </c>
      <c r="N14" s="54" t="str">
        <f t="shared" si="3"/>
        <v/>
      </c>
      <c r="O14" s="54" t="str">
        <f t="shared" si="3"/>
        <v/>
      </c>
      <c r="P14" s="97" t="str">
        <f t="shared" si="3"/>
        <v/>
      </c>
    </row>
    <row r="15" spans="1:16" x14ac:dyDescent="0.2">
      <c r="A15" s="71"/>
      <c r="B15" s="58" t="s">
        <v>34</v>
      </c>
      <c r="C15" s="51"/>
      <c r="D15" s="52">
        <v>5</v>
      </c>
      <c r="E15" s="95">
        <v>0.5</v>
      </c>
      <c r="F15" s="52">
        <v>4</v>
      </c>
      <c r="G15" s="59">
        <v>1.4</v>
      </c>
      <c r="H15" s="54">
        <f t="shared" si="1"/>
        <v>28</v>
      </c>
      <c r="I15" s="54">
        <f t="shared" ref="I14:I36" si="4">IF(D15="","",IF(E15=$E$41,$E$42,IF(E15=$G$41,$G$42,IF(E15=$I$41,$I$42,IF(E15=$K$41,$K$42,IF(E15=$M$41,$M$42,IF(E15=$O$41,$O$42)))))))</f>
        <v>1.02</v>
      </c>
      <c r="J15" s="78">
        <f t="shared" si="2"/>
        <v>28.560000000000002</v>
      </c>
      <c r="K15" s="80" t="str">
        <f t="shared" si="3"/>
        <v/>
      </c>
      <c r="L15" s="54" t="str">
        <f t="shared" si="3"/>
        <v/>
      </c>
      <c r="M15" s="54">
        <f t="shared" si="3"/>
        <v>28</v>
      </c>
      <c r="N15" s="54" t="str">
        <f t="shared" si="3"/>
        <v/>
      </c>
      <c r="O15" s="54" t="str">
        <f t="shared" si="3"/>
        <v/>
      </c>
      <c r="P15" s="97" t="str">
        <f t="shared" si="3"/>
        <v/>
      </c>
    </row>
    <row r="16" spans="1:16" x14ac:dyDescent="0.2">
      <c r="A16" s="69"/>
      <c r="B16" s="56" t="s">
        <v>35</v>
      </c>
      <c r="C16" s="51"/>
      <c r="D16" s="52">
        <v>2</v>
      </c>
      <c r="E16" s="95">
        <v>0.5</v>
      </c>
      <c r="F16" s="52">
        <v>1</v>
      </c>
      <c r="G16" s="59">
        <v>2.12</v>
      </c>
      <c r="H16" s="54">
        <f>IF(D16="","",D16*F16*G16)</f>
        <v>4.24</v>
      </c>
      <c r="I16" s="54">
        <f t="shared" si="4"/>
        <v>1.02</v>
      </c>
      <c r="J16" s="78">
        <f t="shared" si="2"/>
        <v>4.3248000000000006</v>
      </c>
      <c r="K16" s="80" t="str">
        <f t="shared" si="3"/>
        <v/>
      </c>
      <c r="L16" s="54" t="str">
        <f t="shared" si="3"/>
        <v/>
      </c>
      <c r="M16" s="54">
        <f t="shared" si="3"/>
        <v>4.24</v>
      </c>
      <c r="N16" s="54" t="str">
        <f t="shared" si="3"/>
        <v/>
      </c>
      <c r="O16" s="54" t="str">
        <f t="shared" si="3"/>
        <v/>
      </c>
      <c r="P16" s="97" t="str">
        <f t="shared" si="3"/>
        <v/>
      </c>
    </row>
    <row r="17" spans="1:16" x14ac:dyDescent="0.2">
      <c r="A17" s="70"/>
      <c r="B17" s="57" t="s">
        <v>36</v>
      </c>
      <c r="C17" s="51"/>
      <c r="D17" s="52"/>
      <c r="E17" s="95"/>
      <c r="F17" s="52"/>
      <c r="G17" s="59"/>
      <c r="H17" s="54" t="str">
        <f t="shared" si="1"/>
        <v/>
      </c>
      <c r="I17" s="54" t="str">
        <f t="shared" si="4"/>
        <v/>
      </c>
      <c r="J17" s="78" t="str">
        <f t="shared" si="2"/>
        <v/>
      </c>
      <c r="K17" s="80" t="str">
        <f t="shared" si="3"/>
        <v/>
      </c>
      <c r="L17" s="54" t="str">
        <f t="shared" si="3"/>
        <v/>
      </c>
      <c r="M17" s="54" t="str">
        <f t="shared" si="3"/>
        <v/>
      </c>
      <c r="N17" s="54" t="str">
        <f t="shared" si="3"/>
        <v/>
      </c>
      <c r="O17" s="54" t="str">
        <f t="shared" si="3"/>
        <v/>
      </c>
      <c r="P17" s="97" t="str">
        <f t="shared" si="3"/>
        <v/>
      </c>
    </row>
    <row r="18" spans="1:16" x14ac:dyDescent="0.2">
      <c r="A18" s="71"/>
      <c r="B18" s="58" t="s">
        <v>37</v>
      </c>
      <c r="C18" s="51"/>
      <c r="D18" s="52">
        <v>2</v>
      </c>
      <c r="E18" s="95">
        <v>0.375</v>
      </c>
      <c r="F18" s="52">
        <v>21</v>
      </c>
      <c r="G18" s="59">
        <v>0.8</v>
      </c>
      <c r="H18" s="54">
        <f t="shared" si="1"/>
        <v>33.6</v>
      </c>
      <c r="I18" s="54">
        <f t="shared" si="4"/>
        <v>0.57999999999999996</v>
      </c>
      <c r="J18" s="78">
        <f t="shared" si="2"/>
        <v>19.488</v>
      </c>
      <c r="K18" s="80" t="str">
        <f t="shared" si="3"/>
        <v/>
      </c>
      <c r="L18" s="54">
        <f t="shared" si="3"/>
        <v>33.6</v>
      </c>
      <c r="M18" s="54" t="str">
        <f t="shared" si="3"/>
        <v/>
      </c>
      <c r="N18" s="54" t="str">
        <f t="shared" si="3"/>
        <v/>
      </c>
      <c r="O18" s="54" t="str">
        <f t="shared" si="3"/>
        <v/>
      </c>
      <c r="P18" s="97" t="str">
        <f t="shared" si="3"/>
        <v/>
      </c>
    </row>
    <row r="19" spans="1:16" x14ac:dyDescent="0.2">
      <c r="A19" s="71"/>
      <c r="B19" s="50"/>
      <c r="C19" s="51"/>
      <c r="D19" s="52"/>
      <c r="E19" s="95"/>
      <c r="F19" s="52"/>
      <c r="G19" s="59"/>
      <c r="H19" s="54" t="str">
        <f t="shared" si="1"/>
        <v/>
      </c>
      <c r="I19" s="54" t="str">
        <f t="shared" si="4"/>
        <v/>
      </c>
      <c r="J19" s="78" t="str">
        <f t="shared" si="2"/>
        <v/>
      </c>
      <c r="K19" s="80" t="str">
        <f t="shared" si="3"/>
        <v/>
      </c>
      <c r="L19" s="54" t="str">
        <f t="shared" si="3"/>
        <v/>
      </c>
      <c r="M19" s="54" t="str">
        <f t="shared" si="3"/>
        <v/>
      </c>
      <c r="N19" s="54" t="str">
        <f t="shared" si="3"/>
        <v/>
      </c>
      <c r="O19" s="54" t="str">
        <f t="shared" si="3"/>
        <v/>
      </c>
      <c r="P19" s="97" t="str">
        <f t="shared" si="3"/>
        <v/>
      </c>
    </row>
    <row r="20" spans="1:16" x14ac:dyDescent="0.2">
      <c r="A20" s="67"/>
      <c r="B20" s="55"/>
      <c r="C20" s="51"/>
      <c r="D20" s="52"/>
      <c r="E20" s="95"/>
      <c r="F20" s="52"/>
      <c r="G20" s="59"/>
      <c r="H20" s="54" t="str">
        <f t="shared" si="1"/>
        <v/>
      </c>
      <c r="I20" s="54" t="str">
        <f t="shared" si="4"/>
        <v/>
      </c>
      <c r="J20" s="78" t="str">
        <f t="shared" si="2"/>
        <v/>
      </c>
      <c r="K20" s="80" t="str">
        <f t="shared" si="3"/>
        <v/>
      </c>
      <c r="L20" s="54" t="str">
        <f t="shared" si="3"/>
        <v/>
      </c>
      <c r="M20" s="54" t="str">
        <f t="shared" si="3"/>
        <v/>
      </c>
      <c r="N20" s="54" t="str">
        <f t="shared" si="3"/>
        <v/>
      </c>
      <c r="O20" s="54" t="str">
        <f t="shared" si="3"/>
        <v/>
      </c>
      <c r="P20" s="97" t="str">
        <f t="shared" si="3"/>
        <v/>
      </c>
    </row>
    <row r="21" spans="1:16" x14ac:dyDescent="0.2">
      <c r="A21" s="69"/>
      <c r="B21" s="56"/>
      <c r="C21" s="51"/>
      <c r="D21" s="52"/>
      <c r="E21" s="95"/>
      <c r="F21" s="52"/>
      <c r="G21" s="59"/>
      <c r="H21" s="54" t="str">
        <f t="shared" si="1"/>
        <v/>
      </c>
      <c r="I21" s="54" t="str">
        <f t="shared" si="4"/>
        <v/>
      </c>
      <c r="J21" s="78" t="str">
        <f t="shared" si="2"/>
        <v/>
      </c>
      <c r="K21" s="80" t="str">
        <f t="shared" si="3"/>
        <v/>
      </c>
      <c r="L21" s="54" t="str">
        <f t="shared" si="3"/>
        <v/>
      </c>
      <c r="M21" s="54" t="str">
        <f t="shared" si="3"/>
        <v/>
      </c>
      <c r="N21" s="54" t="str">
        <f t="shared" si="3"/>
        <v/>
      </c>
      <c r="O21" s="54" t="str">
        <f t="shared" si="3"/>
        <v/>
      </c>
      <c r="P21" s="97" t="str">
        <f t="shared" si="3"/>
        <v/>
      </c>
    </row>
    <row r="22" spans="1:16" x14ac:dyDescent="0.2">
      <c r="A22" s="71"/>
      <c r="B22" s="57"/>
      <c r="C22" s="51"/>
      <c r="D22" s="52"/>
      <c r="E22" s="95"/>
      <c r="F22" s="52"/>
      <c r="G22" s="59"/>
      <c r="H22" s="54" t="str">
        <f t="shared" si="1"/>
        <v/>
      </c>
      <c r="I22" s="54" t="str">
        <f t="shared" si="4"/>
        <v/>
      </c>
      <c r="J22" s="78" t="str">
        <f t="shared" si="2"/>
        <v/>
      </c>
      <c r="K22" s="80" t="str">
        <f t="shared" si="3"/>
        <v/>
      </c>
      <c r="L22" s="54" t="str">
        <f t="shared" si="3"/>
        <v/>
      </c>
      <c r="M22" s="54" t="str">
        <f t="shared" si="3"/>
        <v/>
      </c>
      <c r="N22" s="54" t="str">
        <f t="shared" si="3"/>
        <v/>
      </c>
      <c r="O22" s="54" t="str">
        <f t="shared" si="3"/>
        <v/>
      </c>
      <c r="P22" s="97" t="str">
        <f t="shared" si="3"/>
        <v/>
      </c>
    </row>
    <row r="23" spans="1:16" x14ac:dyDescent="0.2">
      <c r="A23" s="71"/>
      <c r="B23" s="57"/>
      <c r="C23" s="51"/>
      <c r="D23" s="52"/>
      <c r="E23" s="95"/>
      <c r="F23" s="52"/>
      <c r="G23" s="59"/>
      <c r="H23" s="54" t="str">
        <f t="shared" si="1"/>
        <v/>
      </c>
      <c r="I23" s="54" t="str">
        <f t="shared" si="4"/>
        <v/>
      </c>
      <c r="J23" s="78" t="str">
        <f t="shared" si="2"/>
        <v/>
      </c>
      <c r="K23" s="80" t="str">
        <f t="shared" si="3"/>
        <v/>
      </c>
      <c r="L23" s="54" t="str">
        <f t="shared" si="3"/>
        <v/>
      </c>
      <c r="M23" s="54" t="str">
        <f t="shared" si="3"/>
        <v/>
      </c>
      <c r="N23" s="54" t="str">
        <f t="shared" si="3"/>
        <v/>
      </c>
      <c r="O23" s="54" t="str">
        <f t="shared" si="3"/>
        <v/>
      </c>
      <c r="P23" s="97" t="str">
        <f t="shared" si="3"/>
        <v/>
      </c>
    </row>
    <row r="24" spans="1:16" x14ac:dyDescent="0.2">
      <c r="A24" s="71"/>
      <c r="B24" s="57"/>
      <c r="C24" s="51"/>
      <c r="D24" s="52"/>
      <c r="E24" s="95"/>
      <c r="F24" s="52"/>
      <c r="G24" s="59"/>
      <c r="H24" s="54" t="str">
        <f t="shared" si="1"/>
        <v/>
      </c>
      <c r="I24" s="54" t="str">
        <f t="shared" si="4"/>
        <v/>
      </c>
      <c r="J24" s="78" t="str">
        <f t="shared" si="2"/>
        <v/>
      </c>
      <c r="K24" s="80" t="str">
        <f t="shared" si="3"/>
        <v/>
      </c>
      <c r="L24" s="54" t="str">
        <f t="shared" si="3"/>
        <v/>
      </c>
      <c r="M24" s="54" t="str">
        <f t="shared" si="3"/>
        <v/>
      </c>
      <c r="N24" s="54" t="str">
        <f t="shared" si="3"/>
        <v/>
      </c>
      <c r="O24" s="54" t="str">
        <f t="shared" si="3"/>
        <v/>
      </c>
      <c r="P24" s="97" t="str">
        <f t="shared" si="3"/>
        <v/>
      </c>
    </row>
    <row r="25" spans="1:16" x14ac:dyDescent="0.2">
      <c r="A25" s="71"/>
      <c r="B25" s="57"/>
      <c r="C25" s="51"/>
      <c r="D25" s="52">
        <v>4</v>
      </c>
      <c r="E25" s="95">
        <v>1</v>
      </c>
      <c r="F25" s="52">
        <v>4</v>
      </c>
      <c r="G25" s="59">
        <v>2.1</v>
      </c>
      <c r="H25" s="54">
        <f t="shared" si="1"/>
        <v>33.6</v>
      </c>
      <c r="I25" s="54">
        <f t="shared" si="4"/>
        <v>3.98</v>
      </c>
      <c r="J25" s="78">
        <f t="shared" si="2"/>
        <v>133.72800000000001</v>
      </c>
      <c r="K25" s="80" t="str">
        <f t="shared" si="3"/>
        <v/>
      </c>
      <c r="L25" s="54" t="str">
        <f t="shared" si="3"/>
        <v/>
      </c>
      <c r="M25" s="54" t="str">
        <f t="shared" si="3"/>
        <v/>
      </c>
      <c r="N25" s="54" t="str">
        <f t="shared" si="3"/>
        <v/>
      </c>
      <c r="O25" s="54" t="str">
        <f t="shared" si="3"/>
        <v/>
      </c>
      <c r="P25" s="97">
        <f t="shared" si="3"/>
        <v>33.6</v>
      </c>
    </row>
    <row r="26" spans="1:16" x14ac:dyDescent="0.2">
      <c r="A26" s="71"/>
      <c r="B26" s="57"/>
      <c r="C26" s="51"/>
      <c r="D26" s="52"/>
      <c r="E26" s="95"/>
      <c r="F26" s="52"/>
      <c r="G26" s="59"/>
      <c r="H26" s="54" t="str">
        <f t="shared" si="1"/>
        <v/>
      </c>
      <c r="I26" s="54" t="str">
        <f t="shared" si="4"/>
        <v/>
      </c>
      <c r="J26" s="78" t="str">
        <f t="shared" si="2"/>
        <v/>
      </c>
      <c r="K26" s="80" t="str">
        <f t="shared" si="3"/>
        <v/>
      </c>
      <c r="L26" s="54" t="str">
        <f t="shared" si="3"/>
        <v/>
      </c>
      <c r="M26" s="54" t="str">
        <f t="shared" si="3"/>
        <v/>
      </c>
      <c r="N26" s="54" t="str">
        <f t="shared" si="3"/>
        <v/>
      </c>
      <c r="O26" s="54" t="str">
        <f t="shared" si="3"/>
        <v/>
      </c>
      <c r="P26" s="97" t="str">
        <f t="shared" si="3"/>
        <v/>
      </c>
    </row>
    <row r="27" spans="1:16" x14ac:dyDescent="0.2">
      <c r="A27" s="71"/>
      <c r="B27" s="53"/>
      <c r="C27" s="51"/>
      <c r="D27" s="52"/>
      <c r="E27" s="95"/>
      <c r="F27" s="52"/>
      <c r="G27" s="59"/>
      <c r="H27" s="54" t="str">
        <f t="shared" si="1"/>
        <v/>
      </c>
      <c r="I27" s="54" t="str">
        <f t="shared" si="4"/>
        <v/>
      </c>
      <c r="J27" s="78" t="str">
        <f t="shared" si="2"/>
        <v/>
      </c>
      <c r="K27" s="80" t="str">
        <f t="shared" si="3"/>
        <v/>
      </c>
      <c r="L27" s="54" t="str">
        <f t="shared" si="3"/>
        <v/>
      </c>
      <c r="M27" s="54" t="str">
        <f t="shared" si="3"/>
        <v/>
      </c>
      <c r="N27" s="54" t="str">
        <f t="shared" si="3"/>
        <v/>
      </c>
      <c r="O27" s="54" t="str">
        <f t="shared" si="3"/>
        <v/>
      </c>
      <c r="P27" s="97" t="str">
        <f t="shared" si="3"/>
        <v/>
      </c>
    </row>
    <row r="28" spans="1:16" x14ac:dyDescent="0.2">
      <c r="A28" s="71"/>
      <c r="B28" s="53"/>
      <c r="C28" s="51"/>
      <c r="D28" s="52"/>
      <c r="E28" s="95"/>
      <c r="F28" s="52"/>
      <c r="G28" s="59"/>
      <c r="H28" s="54" t="str">
        <f t="shared" si="1"/>
        <v/>
      </c>
      <c r="I28" s="54" t="str">
        <f t="shared" si="4"/>
        <v/>
      </c>
      <c r="J28" s="78" t="str">
        <f t="shared" si="2"/>
        <v/>
      </c>
      <c r="K28" s="80" t="str">
        <f t="shared" si="3"/>
        <v/>
      </c>
      <c r="L28" s="54" t="str">
        <f t="shared" si="3"/>
        <v/>
      </c>
      <c r="M28" s="54" t="str">
        <f t="shared" si="3"/>
        <v/>
      </c>
      <c r="N28" s="54" t="str">
        <f t="shared" si="3"/>
        <v/>
      </c>
      <c r="O28" s="54" t="str">
        <f t="shared" si="3"/>
        <v/>
      </c>
      <c r="P28" s="97" t="str">
        <f t="shared" si="3"/>
        <v/>
      </c>
    </row>
    <row r="29" spans="1:16" x14ac:dyDescent="0.2">
      <c r="A29" s="71"/>
      <c r="B29" s="53"/>
      <c r="C29" s="51"/>
      <c r="D29" s="52"/>
      <c r="E29" s="95"/>
      <c r="F29" s="52"/>
      <c r="G29" s="59"/>
      <c r="H29" s="54" t="str">
        <f t="shared" si="1"/>
        <v/>
      </c>
      <c r="I29" s="54" t="str">
        <f t="shared" si="4"/>
        <v/>
      </c>
      <c r="J29" s="78" t="str">
        <f t="shared" si="2"/>
        <v/>
      </c>
      <c r="K29" s="80" t="str">
        <f t="shared" si="3"/>
        <v/>
      </c>
      <c r="L29" s="54" t="str">
        <f t="shared" si="3"/>
        <v/>
      </c>
      <c r="M29" s="54" t="str">
        <f t="shared" si="3"/>
        <v/>
      </c>
      <c r="N29" s="54" t="str">
        <f t="shared" si="3"/>
        <v/>
      </c>
      <c r="O29" s="54" t="str">
        <f t="shared" si="3"/>
        <v/>
      </c>
      <c r="P29" s="97" t="str">
        <f t="shared" si="3"/>
        <v/>
      </c>
    </row>
    <row r="30" spans="1:16" x14ac:dyDescent="0.2">
      <c r="A30" s="71"/>
      <c r="B30" s="53"/>
      <c r="C30" s="51"/>
      <c r="D30" s="52"/>
      <c r="E30" s="95"/>
      <c r="F30" s="52"/>
      <c r="G30" s="59"/>
      <c r="H30" s="54" t="str">
        <f t="shared" si="1"/>
        <v/>
      </c>
      <c r="I30" s="54" t="str">
        <f t="shared" si="4"/>
        <v/>
      </c>
      <c r="J30" s="78" t="str">
        <f t="shared" si="2"/>
        <v/>
      </c>
      <c r="K30" s="80" t="str">
        <f t="shared" si="3"/>
        <v/>
      </c>
      <c r="L30" s="54" t="str">
        <f t="shared" si="3"/>
        <v/>
      </c>
      <c r="M30" s="54" t="str">
        <f t="shared" si="3"/>
        <v/>
      </c>
      <c r="N30" s="54" t="str">
        <f t="shared" si="3"/>
        <v/>
      </c>
      <c r="O30" s="54" t="str">
        <f t="shared" si="3"/>
        <v/>
      </c>
      <c r="P30" s="97" t="str">
        <f t="shared" si="3"/>
        <v/>
      </c>
    </row>
    <row r="31" spans="1:16" x14ac:dyDescent="0.2">
      <c r="A31" s="71"/>
      <c r="B31" s="53"/>
      <c r="C31" s="51"/>
      <c r="D31" s="52"/>
      <c r="E31" s="95"/>
      <c r="F31" s="52"/>
      <c r="G31" s="59"/>
      <c r="H31" s="54" t="str">
        <f t="shared" si="1"/>
        <v/>
      </c>
      <c r="I31" s="54" t="str">
        <f t="shared" si="4"/>
        <v/>
      </c>
      <c r="J31" s="78" t="str">
        <f t="shared" si="2"/>
        <v/>
      </c>
      <c r="K31" s="80" t="str">
        <f t="shared" si="3"/>
        <v/>
      </c>
      <c r="L31" s="54" t="str">
        <f t="shared" si="3"/>
        <v/>
      </c>
      <c r="M31" s="54" t="str">
        <f t="shared" si="3"/>
        <v/>
      </c>
      <c r="N31" s="54" t="str">
        <f t="shared" si="3"/>
        <v/>
      </c>
      <c r="O31" s="54" t="str">
        <f t="shared" si="3"/>
        <v/>
      </c>
      <c r="P31" s="97" t="str">
        <f t="shared" si="3"/>
        <v/>
      </c>
    </row>
    <row r="32" spans="1:16" x14ac:dyDescent="0.2">
      <c r="A32" s="71"/>
      <c r="B32" s="53"/>
      <c r="C32" s="51"/>
      <c r="D32" s="52"/>
      <c r="E32" s="95"/>
      <c r="F32" s="52"/>
      <c r="G32" s="59"/>
      <c r="H32" s="54" t="str">
        <f t="shared" si="1"/>
        <v/>
      </c>
      <c r="I32" s="54" t="str">
        <f t="shared" si="4"/>
        <v/>
      </c>
      <c r="J32" s="78" t="str">
        <f t="shared" si="2"/>
        <v/>
      </c>
      <c r="K32" s="80" t="str">
        <f t="shared" si="3"/>
        <v/>
      </c>
      <c r="L32" s="54" t="str">
        <f t="shared" si="3"/>
        <v/>
      </c>
      <c r="M32" s="54" t="str">
        <f t="shared" si="3"/>
        <v/>
      </c>
      <c r="N32" s="54" t="str">
        <f t="shared" si="3"/>
        <v/>
      </c>
      <c r="O32" s="54" t="str">
        <f t="shared" si="3"/>
        <v/>
      </c>
      <c r="P32" s="97" t="str">
        <f t="shared" si="3"/>
        <v/>
      </c>
    </row>
    <row r="33" spans="1:16" x14ac:dyDescent="0.2">
      <c r="A33" s="71"/>
      <c r="B33" s="53"/>
      <c r="C33" s="51"/>
      <c r="D33" s="52"/>
      <c r="E33" s="95"/>
      <c r="F33" s="52"/>
      <c r="G33" s="59"/>
      <c r="H33" s="54" t="str">
        <f t="shared" si="1"/>
        <v/>
      </c>
      <c r="I33" s="54" t="str">
        <f t="shared" si="4"/>
        <v/>
      </c>
      <c r="J33" s="78" t="str">
        <f t="shared" si="2"/>
        <v/>
      </c>
      <c r="K33" s="80" t="str">
        <f t="shared" si="3"/>
        <v/>
      </c>
      <c r="L33" s="54" t="str">
        <f t="shared" si="3"/>
        <v/>
      </c>
      <c r="M33" s="54" t="str">
        <f t="shared" si="3"/>
        <v/>
      </c>
      <c r="N33" s="54" t="str">
        <f t="shared" si="3"/>
        <v/>
      </c>
      <c r="O33" s="54" t="str">
        <f t="shared" si="3"/>
        <v/>
      </c>
      <c r="P33" s="97" t="str">
        <f t="shared" si="3"/>
        <v/>
      </c>
    </row>
    <row r="34" spans="1:16" x14ac:dyDescent="0.2">
      <c r="A34" s="71"/>
      <c r="B34" s="53"/>
      <c r="C34" s="51"/>
      <c r="D34" s="52"/>
      <c r="E34" s="95"/>
      <c r="F34" s="52"/>
      <c r="G34" s="59"/>
      <c r="H34" s="54" t="str">
        <f t="shared" si="1"/>
        <v/>
      </c>
      <c r="I34" s="54" t="str">
        <f t="shared" si="4"/>
        <v/>
      </c>
      <c r="J34" s="78" t="str">
        <f t="shared" si="2"/>
        <v/>
      </c>
      <c r="K34" s="80" t="str">
        <f t="shared" si="3"/>
        <v/>
      </c>
      <c r="L34" s="54" t="str">
        <f t="shared" si="3"/>
        <v/>
      </c>
      <c r="M34" s="54" t="str">
        <f t="shared" si="3"/>
        <v/>
      </c>
      <c r="N34" s="54" t="str">
        <f t="shared" si="3"/>
        <v/>
      </c>
      <c r="O34" s="54" t="str">
        <f t="shared" si="3"/>
        <v/>
      </c>
      <c r="P34" s="97" t="str">
        <f t="shared" si="3"/>
        <v/>
      </c>
    </row>
    <row r="35" spans="1:16" x14ac:dyDescent="0.2">
      <c r="A35" s="71"/>
      <c r="B35" s="53"/>
      <c r="C35" s="51"/>
      <c r="D35" s="52"/>
      <c r="E35" s="95"/>
      <c r="F35" s="52"/>
      <c r="G35" s="59"/>
      <c r="H35" s="54" t="str">
        <f t="shared" si="1"/>
        <v/>
      </c>
      <c r="I35" s="54" t="str">
        <f t="shared" si="4"/>
        <v/>
      </c>
      <c r="J35" s="78" t="str">
        <f t="shared" si="2"/>
        <v/>
      </c>
      <c r="K35" s="80" t="str">
        <f t="shared" si="3"/>
        <v/>
      </c>
      <c r="L35" s="54" t="str">
        <f t="shared" si="3"/>
        <v/>
      </c>
      <c r="M35" s="54" t="str">
        <f t="shared" si="3"/>
        <v/>
      </c>
      <c r="N35" s="54" t="str">
        <f t="shared" si="3"/>
        <v/>
      </c>
      <c r="O35" s="54" t="str">
        <f t="shared" si="3"/>
        <v/>
      </c>
      <c r="P35" s="97" t="str">
        <f t="shared" si="3"/>
        <v/>
      </c>
    </row>
    <row r="36" spans="1:16" x14ac:dyDescent="0.2">
      <c r="A36" s="71"/>
      <c r="B36" s="53"/>
      <c r="C36" s="51"/>
      <c r="D36" s="52"/>
      <c r="E36" s="95"/>
      <c r="F36" s="52"/>
      <c r="G36" s="59"/>
      <c r="H36" s="54" t="str">
        <f t="shared" si="1"/>
        <v/>
      </c>
      <c r="I36" s="54" t="str">
        <f t="shared" si="4"/>
        <v/>
      </c>
      <c r="J36" s="78" t="str">
        <f t="shared" si="2"/>
        <v/>
      </c>
      <c r="K36" s="80" t="str">
        <f t="shared" si="3"/>
        <v/>
      </c>
      <c r="L36" s="54" t="str">
        <f t="shared" si="3"/>
        <v/>
      </c>
      <c r="M36" s="54" t="str">
        <f t="shared" si="3"/>
        <v/>
      </c>
      <c r="N36" s="54" t="str">
        <f t="shared" si="3"/>
        <v/>
      </c>
      <c r="O36" s="54" t="str">
        <f t="shared" si="3"/>
        <v/>
      </c>
      <c r="P36" s="97" t="str">
        <f t="shared" si="3"/>
        <v/>
      </c>
    </row>
    <row r="37" spans="1:16" ht="13.5" thickBot="1" x14ac:dyDescent="0.25">
      <c r="A37" s="72"/>
      <c r="B37" s="73"/>
      <c r="C37" s="74"/>
      <c r="D37" s="75"/>
      <c r="E37" s="96"/>
      <c r="F37" s="75"/>
      <c r="G37" s="76"/>
      <c r="H37" s="81"/>
      <c r="I37" s="82"/>
      <c r="J37" s="83"/>
      <c r="K37" s="84"/>
      <c r="L37" s="82"/>
      <c r="M37" s="82"/>
      <c r="N37" s="82"/>
      <c r="O37" s="82"/>
      <c r="P37" s="85"/>
    </row>
    <row r="38" spans="1:16" ht="16.5" customHeight="1" thickTop="1" thickBot="1" x14ac:dyDescent="0.25">
      <c r="A38" s="86"/>
      <c r="B38" s="87"/>
      <c r="C38" s="88"/>
      <c r="D38" s="89"/>
      <c r="E38" s="89"/>
      <c r="F38" s="89"/>
      <c r="G38" s="90"/>
      <c r="H38" s="117" t="s">
        <v>2</v>
      </c>
      <c r="I38" s="117"/>
      <c r="J38" s="117"/>
      <c r="K38" s="98">
        <f>SUM(K10:K37)</f>
        <v>0</v>
      </c>
      <c r="L38" s="98">
        <f t="shared" ref="L38:O38" si="5">SUM(L10:L37)</f>
        <v>33.6</v>
      </c>
      <c r="M38" s="98">
        <f t="shared" si="5"/>
        <v>47.52</v>
      </c>
      <c r="N38" s="98">
        <f t="shared" si="5"/>
        <v>0</v>
      </c>
      <c r="O38" s="98">
        <f t="shared" si="5"/>
        <v>24.72</v>
      </c>
      <c r="P38" s="98">
        <f>SUM(P10:P37)</f>
        <v>33.6</v>
      </c>
    </row>
    <row r="39" spans="1:16" ht="13.5" thickTop="1" x14ac:dyDescent="0.2">
      <c r="A39" s="86"/>
      <c r="B39" s="87"/>
      <c r="C39" s="88"/>
      <c r="D39" s="89"/>
      <c r="E39" s="89"/>
      <c r="F39" s="89"/>
      <c r="G39" s="90"/>
      <c r="H39" s="90"/>
      <c r="I39" s="91"/>
      <c r="J39" s="91"/>
      <c r="K39" s="91"/>
      <c r="L39" s="91"/>
      <c r="M39" s="91"/>
      <c r="N39" s="91"/>
      <c r="O39" s="91"/>
      <c r="P39" s="92"/>
    </row>
    <row r="40" spans="1:16" ht="13.5" thickBot="1" x14ac:dyDescent="0.25">
      <c r="A40" s="86"/>
      <c r="B40" s="87"/>
      <c r="C40" s="88"/>
      <c r="D40" s="89"/>
      <c r="E40" s="89"/>
      <c r="F40" s="89"/>
      <c r="G40" s="90"/>
      <c r="H40" s="90"/>
      <c r="I40" s="91"/>
      <c r="J40" s="91"/>
      <c r="K40" s="91"/>
      <c r="L40" s="91"/>
      <c r="M40" s="91"/>
      <c r="N40" s="91"/>
      <c r="O40" s="91"/>
      <c r="P40" s="92"/>
    </row>
    <row r="41" spans="1:16" ht="15" customHeight="1" thickBot="1" x14ac:dyDescent="0.25">
      <c r="A41" s="86"/>
      <c r="B41" s="121" t="s">
        <v>25</v>
      </c>
      <c r="C41" s="121"/>
      <c r="D41" s="121"/>
      <c r="E41" s="118">
        <v>0.25</v>
      </c>
      <c r="F41" s="118"/>
      <c r="G41" s="118">
        <v>0.375</v>
      </c>
      <c r="H41" s="118"/>
      <c r="I41" s="118">
        <v>0.5</v>
      </c>
      <c r="J41" s="118"/>
      <c r="K41" s="118">
        <v>0.625</v>
      </c>
      <c r="L41" s="118"/>
      <c r="M41" s="118">
        <v>0.75</v>
      </c>
      <c r="N41" s="118"/>
      <c r="O41" s="118">
        <v>1</v>
      </c>
      <c r="P41" s="118"/>
    </row>
    <row r="42" spans="1:16" ht="15" customHeight="1" thickBot="1" x14ac:dyDescent="0.25">
      <c r="A42" s="86"/>
      <c r="B42" s="121" t="s">
        <v>24</v>
      </c>
      <c r="C42" s="121"/>
      <c r="D42" s="121"/>
      <c r="E42" s="123">
        <v>0.26</v>
      </c>
      <c r="F42" s="111"/>
      <c r="G42" s="111">
        <v>0.57999999999999996</v>
      </c>
      <c r="H42" s="111"/>
      <c r="I42" s="111">
        <v>1.02</v>
      </c>
      <c r="J42" s="111"/>
      <c r="K42" s="111">
        <v>1.58</v>
      </c>
      <c r="L42" s="111"/>
      <c r="M42" s="111">
        <v>2.2599999999999998</v>
      </c>
      <c r="N42" s="111"/>
      <c r="O42" s="111">
        <v>3.98</v>
      </c>
      <c r="P42" s="119"/>
    </row>
    <row r="43" spans="1:16" ht="15" customHeight="1" thickBot="1" x14ac:dyDescent="0.25">
      <c r="A43" s="86"/>
      <c r="B43" s="121" t="s">
        <v>23</v>
      </c>
      <c r="C43" s="121"/>
      <c r="D43" s="121"/>
      <c r="E43" s="112">
        <f>K38</f>
        <v>0</v>
      </c>
      <c r="F43" s="113"/>
      <c r="G43" s="112">
        <f t="shared" ref="G43" si="6">M38</f>
        <v>47.52</v>
      </c>
      <c r="H43" s="113"/>
      <c r="I43" s="112">
        <f t="shared" ref="I43" si="7">O38</f>
        <v>24.72</v>
      </c>
      <c r="J43" s="113"/>
      <c r="K43" s="112">
        <f t="shared" ref="K43" si="8">Q38</f>
        <v>0</v>
      </c>
      <c r="L43" s="113"/>
      <c r="M43" s="112">
        <f t="shared" ref="M43" si="9">S38</f>
        <v>0</v>
      </c>
      <c r="N43" s="113"/>
      <c r="O43" s="112">
        <f t="shared" ref="O43" si="10">U38</f>
        <v>0</v>
      </c>
      <c r="P43" s="113"/>
    </row>
    <row r="44" spans="1:16" ht="15" customHeight="1" thickBot="1" x14ac:dyDescent="0.25">
      <c r="A44" s="86"/>
      <c r="B44" s="121" t="s">
        <v>22</v>
      </c>
      <c r="C44" s="121"/>
      <c r="D44" s="121"/>
      <c r="E44" s="114">
        <f>E42*E43</f>
        <v>0</v>
      </c>
      <c r="F44" s="114"/>
      <c r="G44" s="114">
        <f t="shared" ref="G44" si="11">G42*G43</f>
        <v>27.561599999999999</v>
      </c>
      <c r="H44" s="114"/>
      <c r="I44" s="114">
        <f t="shared" ref="I44" si="12">I42*I43</f>
        <v>25.214399999999998</v>
      </c>
      <c r="J44" s="114"/>
      <c r="K44" s="114">
        <f t="shared" ref="K44" si="13">K42*K43</f>
        <v>0</v>
      </c>
      <c r="L44" s="114"/>
      <c r="M44" s="114">
        <f t="shared" ref="M44" si="14">M42*M43</f>
        <v>0</v>
      </c>
      <c r="N44" s="114"/>
      <c r="O44" s="114">
        <f t="shared" ref="O44" si="15">O42*O43</f>
        <v>0</v>
      </c>
      <c r="P44" s="114"/>
    </row>
    <row r="45" spans="1:16" ht="13.5" thickBot="1" x14ac:dyDescent="0.25">
      <c r="A45" s="86"/>
      <c r="B45" s="87"/>
      <c r="C45" s="88"/>
      <c r="D45" s="89"/>
      <c r="E45" s="89"/>
      <c r="F45" s="89"/>
      <c r="G45" s="90"/>
      <c r="H45" s="90"/>
      <c r="I45" s="91"/>
      <c r="J45" s="91"/>
      <c r="K45" s="91"/>
      <c r="L45" s="91"/>
      <c r="M45" s="91"/>
      <c r="N45" s="91"/>
      <c r="O45" s="91"/>
      <c r="P45" s="92"/>
    </row>
    <row r="46" spans="1:16" ht="15.75" customHeight="1" thickBot="1" x14ac:dyDescent="0.25">
      <c r="A46" s="86"/>
      <c r="B46" s="122" t="s">
        <v>22</v>
      </c>
      <c r="C46" s="122"/>
      <c r="D46" s="122"/>
      <c r="E46" s="120">
        <f>SUM(E44:P44)</f>
        <v>52.775999999999996</v>
      </c>
      <c r="F46" s="120"/>
      <c r="G46" s="90"/>
      <c r="H46" s="90"/>
      <c r="I46" s="91"/>
      <c r="J46" s="93"/>
      <c r="K46" s="93"/>
      <c r="L46" s="93"/>
      <c r="M46" s="93"/>
      <c r="N46" s="93"/>
      <c r="O46" s="93"/>
      <c r="P46" s="93"/>
    </row>
  </sheetData>
  <mergeCells count="45">
    <mergeCell ref="O42:P42"/>
    <mergeCell ref="O43:P43"/>
    <mergeCell ref="O44:P44"/>
    <mergeCell ref="E46:F46"/>
    <mergeCell ref="B41:D41"/>
    <mergeCell ref="B42:D42"/>
    <mergeCell ref="B43:D43"/>
    <mergeCell ref="B44:D44"/>
    <mergeCell ref="B46:D46"/>
    <mergeCell ref="E44:F44"/>
    <mergeCell ref="E43:F43"/>
    <mergeCell ref="E42:F42"/>
    <mergeCell ref="K43:L43"/>
    <mergeCell ref="K44:L44"/>
    <mergeCell ref="M42:N42"/>
    <mergeCell ref="M43:N43"/>
    <mergeCell ref="M44:N44"/>
    <mergeCell ref="G42:H42"/>
    <mergeCell ref="G43:H43"/>
    <mergeCell ref="G44:H44"/>
    <mergeCell ref="B8:B9"/>
    <mergeCell ref="K8:P8"/>
    <mergeCell ref="H38:J38"/>
    <mergeCell ref="E41:F41"/>
    <mergeCell ref="G41:H41"/>
    <mergeCell ref="I41:J41"/>
    <mergeCell ref="K41:L41"/>
    <mergeCell ref="M41:N41"/>
    <mergeCell ref="O41:P41"/>
    <mergeCell ref="I42:J42"/>
    <mergeCell ref="I43:J43"/>
    <mergeCell ref="I44:J44"/>
    <mergeCell ref="K42:L42"/>
    <mergeCell ref="B2:J2"/>
    <mergeCell ref="B3:I3"/>
    <mergeCell ref="B4:J4"/>
    <mergeCell ref="A8:A9"/>
    <mergeCell ref="J8:J9"/>
    <mergeCell ref="I8:I9"/>
    <mergeCell ref="H8:H9"/>
    <mergeCell ref="G8:G9"/>
    <mergeCell ref="F8:F9"/>
    <mergeCell ref="E8:E9"/>
    <mergeCell ref="D8:D9"/>
    <mergeCell ref="C8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METRADOS</vt:lpstr>
      <vt:lpstr>METRADO ACERO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cp:lastPrinted>2019-08-04T05:09:48Z</cp:lastPrinted>
  <dcterms:created xsi:type="dcterms:W3CDTF">2017-09-16T01:58:45Z</dcterms:created>
  <dcterms:modified xsi:type="dcterms:W3CDTF">2020-07-31T03:32:35Z</dcterms:modified>
</cp:coreProperties>
</file>